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ppysluijs/Documents/Research/papers/2020 Sluijs ACEX TEX/figs/"/>
    </mc:Choice>
  </mc:AlternateContent>
  <xr:revisionPtr revIDLastSave="0" documentId="13_ncr:1_{E954A750-2BB6-914C-907B-64CA0DA5D3DA}" xr6:coauthVersionLast="45" xr6:coauthVersionMax="45" xr10:uidLastSave="{00000000-0000-0000-0000-000000000000}"/>
  <bookViews>
    <workbookView xWindow="0" yWindow="460" windowWidth="38400" windowHeight="23540" tabRatio="500" activeTab="2" xr2:uid="{00000000-000D-0000-FFFF-FFFF00000000}"/>
  </bookViews>
  <sheets>
    <sheet name="GDGT Data" sheetId="1" r:id="rId1"/>
    <sheet name="iGDGTs in peats" sheetId="2" r:id="rId2"/>
    <sheet name="Lignite crenarchaeol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70" i="3" l="1"/>
  <c r="N68" i="3"/>
  <c r="N67" i="3"/>
  <c r="N66" i="3"/>
  <c r="N65" i="3"/>
  <c r="N64" i="3"/>
  <c r="N63" i="3"/>
  <c r="N62" i="3"/>
  <c r="N58" i="3"/>
  <c r="N57" i="3"/>
  <c r="N56" i="3"/>
  <c r="N55" i="3"/>
  <c r="N54" i="3"/>
  <c r="N49" i="3"/>
  <c r="N48" i="3"/>
  <c r="N47" i="3"/>
  <c r="N46" i="3"/>
  <c r="N45" i="3"/>
  <c r="N44" i="3"/>
  <c r="N43" i="3"/>
  <c r="N42" i="3"/>
  <c r="N41" i="3"/>
  <c r="N40" i="3"/>
  <c r="N33" i="3"/>
  <c r="N31" i="3"/>
  <c r="N20" i="3"/>
  <c r="N15" i="3"/>
  <c r="N14" i="3"/>
  <c r="N8" i="3"/>
  <c r="BO3" i="1"/>
  <c r="BW3" i="1" s="1"/>
  <c r="BN3" i="1"/>
  <c r="BK3" i="1"/>
  <c r="BM3" i="1"/>
  <c r="BL3" i="1"/>
  <c r="BO4" i="1"/>
  <c r="BW4" i="1" s="1"/>
  <c r="BN4" i="1"/>
  <c r="BK4" i="1"/>
  <c r="BO5" i="1"/>
  <c r="BW5" i="1" s="1"/>
  <c r="BN5" i="1"/>
  <c r="BK5" i="1"/>
  <c r="BO6" i="1"/>
  <c r="BN6" i="1"/>
  <c r="BK6" i="1"/>
  <c r="BO7" i="1"/>
  <c r="BW7" i="1" s="1"/>
  <c r="BN7" i="1"/>
  <c r="BK7" i="1"/>
  <c r="BO8" i="1"/>
  <c r="BW8" i="1" s="1"/>
  <c r="BN8" i="1"/>
  <c r="BK8" i="1"/>
  <c r="BO9" i="1"/>
  <c r="BN9" i="1"/>
  <c r="BK9" i="1"/>
  <c r="BO10" i="1"/>
  <c r="BW10" i="1" s="1"/>
  <c r="BN10" i="1"/>
  <c r="BK10" i="1"/>
  <c r="BO11" i="1"/>
  <c r="BW11" i="1" s="1"/>
  <c r="BN11" i="1"/>
  <c r="BK11" i="1"/>
  <c r="BO12" i="1"/>
  <c r="BN12" i="1"/>
  <c r="BK12" i="1"/>
  <c r="BO13" i="1"/>
  <c r="BN13" i="1"/>
  <c r="BK13" i="1"/>
  <c r="BO14" i="1"/>
  <c r="BW14" i="1" s="1"/>
  <c r="BN14" i="1"/>
  <c r="BK14" i="1"/>
  <c r="BO15" i="1"/>
  <c r="BW15" i="1" s="1"/>
  <c r="BN15" i="1"/>
  <c r="BK15" i="1"/>
  <c r="BO16" i="1"/>
  <c r="BN16" i="1"/>
  <c r="BK16" i="1"/>
  <c r="BO17" i="1"/>
  <c r="BN17" i="1"/>
  <c r="BK17" i="1"/>
  <c r="BO18" i="1"/>
  <c r="BW18" i="1" s="1"/>
  <c r="BN18" i="1"/>
  <c r="BK18" i="1"/>
  <c r="BO19" i="1"/>
  <c r="BW19" i="1" s="1"/>
  <c r="BN19" i="1"/>
  <c r="BK19" i="1"/>
  <c r="BO20" i="1"/>
  <c r="BN20" i="1"/>
  <c r="BK20" i="1"/>
  <c r="BO21" i="1"/>
  <c r="BN21" i="1"/>
  <c r="BK21" i="1"/>
  <c r="BU21" i="1" s="1"/>
  <c r="BO22" i="1"/>
  <c r="BW22" i="1" s="1"/>
  <c r="BN22" i="1"/>
  <c r="BK22" i="1"/>
  <c r="BO23" i="1"/>
  <c r="BW23" i="1" s="1"/>
  <c r="BN23" i="1"/>
  <c r="BK23" i="1"/>
  <c r="BO24" i="1"/>
  <c r="BN24" i="1"/>
  <c r="BK24" i="1"/>
  <c r="BO25" i="1"/>
  <c r="BN25" i="1"/>
  <c r="BK25" i="1"/>
  <c r="BU25" i="1" s="1"/>
  <c r="BO26" i="1"/>
  <c r="BN26" i="1"/>
  <c r="BK26" i="1"/>
  <c r="BO27" i="1"/>
  <c r="BW27" i="1" s="1"/>
  <c r="BN27" i="1"/>
  <c r="BK27" i="1"/>
  <c r="BO28" i="1"/>
  <c r="BW28" i="1" s="1"/>
  <c r="BN28" i="1"/>
  <c r="BK28" i="1"/>
  <c r="BO29" i="1"/>
  <c r="BN29" i="1"/>
  <c r="BK29" i="1"/>
  <c r="BO30" i="1"/>
  <c r="BN30" i="1"/>
  <c r="BK30" i="1"/>
  <c r="BO31" i="1"/>
  <c r="BW31" i="1" s="1"/>
  <c r="BN31" i="1"/>
  <c r="BK31" i="1"/>
  <c r="BO32" i="1"/>
  <c r="BW32" i="1" s="1"/>
  <c r="BN32" i="1"/>
  <c r="BK32" i="1"/>
  <c r="BO33" i="1"/>
  <c r="BN33" i="1"/>
  <c r="BK33" i="1"/>
  <c r="BO34" i="1"/>
  <c r="BN34" i="1"/>
  <c r="BK34" i="1"/>
  <c r="BO35" i="1"/>
  <c r="BW35" i="1" s="1"/>
  <c r="BN35" i="1"/>
  <c r="BK35" i="1"/>
  <c r="BO36" i="1"/>
  <c r="BW36" i="1" s="1"/>
  <c r="BN36" i="1"/>
  <c r="BK36" i="1"/>
  <c r="BO37" i="1"/>
  <c r="BN37" i="1"/>
  <c r="BK37" i="1"/>
  <c r="BO38" i="1"/>
  <c r="BN38" i="1"/>
  <c r="BK38" i="1"/>
  <c r="BO39" i="1"/>
  <c r="BW39" i="1" s="1"/>
  <c r="BN39" i="1"/>
  <c r="BK39" i="1"/>
  <c r="BO40" i="1"/>
  <c r="BW40" i="1" s="1"/>
  <c r="BN40" i="1"/>
  <c r="BK40" i="1"/>
  <c r="BO41" i="1"/>
  <c r="BN41" i="1"/>
  <c r="BK41" i="1"/>
  <c r="BO42" i="1"/>
  <c r="BN42" i="1"/>
  <c r="BK42" i="1"/>
  <c r="BO43" i="1"/>
  <c r="BW43" i="1" s="1"/>
  <c r="BN43" i="1"/>
  <c r="BK43" i="1"/>
  <c r="BO44" i="1"/>
  <c r="BW44" i="1" s="1"/>
  <c r="BN44" i="1"/>
  <c r="BK44" i="1"/>
  <c r="BO45" i="1"/>
  <c r="BN45" i="1"/>
  <c r="BK45" i="1"/>
  <c r="BO46" i="1"/>
  <c r="BW46" i="1" s="1"/>
  <c r="BN46" i="1"/>
  <c r="BK46" i="1"/>
  <c r="BO47" i="1"/>
  <c r="BW47" i="1" s="1"/>
  <c r="BN47" i="1"/>
  <c r="BK47" i="1"/>
  <c r="BO48" i="1"/>
  <c r="BW48" i="1" s="1"/>
  <c r="BN48" i="1"/>
  <c r="BK48" i="1"/>
  <c r="BO49" i="1"/>
  <c r="BN49" i="1"/>
  <c r="BK49" i="1"/>
  <c r="BO50" i="1"/>
  <c r="BW50" i="1" s="1"/>
  <c r="BN50" i="1"/>
  <c r="BK50" i="1"/>
  <c r="BO51" i="1"/>
  <c r="BW51" i="1" s="1"/>
  <c r="BN51" i="1"/>
  <c r="BK51" i="1"/>
  <c r="BO52" i="1"/>
  <c r="BN52" i="1"/>
  <c r="BK52" i="1"/>
  <c r="BO53" i="1"/>
  <c r="BN53" i="1"/>
  <c r="BK53" i="1"/>
  <c r="BO54" i="1"/>
  <c r="BW54" i="1" s="1"/>
  <c r="BN54" i="1"/>
  <c r="BK54" i="1"/>
  <c r="BO55" i="1"/>
  <c r="BW55" i="1" s="1"/>
  <c r="BN55" i="1"/>
  <c r="BK55" i="1"/>
  <c r="BO56" i="1"/>
  <c r="BN56" i="1"/>
  <c r="BK56" i="1"/>
  <c r="BO57" i="1"/>
  <c r="BN57" i="1"/>
  <c r="BK57" i="1"/>
  <c r="BU57" i="1" s="1"/>
  <c r="BO58" i="1"/>
  <c r="BW58" i="1" s="1"/>
  <c r="BN58" i="1"/>
  <c r="BK58" i="1"/>
  <c r="BO59" i="1"/>
  <c r="BW59" i="1" s="1"/>
  <c r="BN59" i="1"/>
  <c r="BK59" i="1"/>
  <c r="BO60" i="1"/>
  <c r="BN60" i="1"/>
  <c r="BK60" i="1"/>
  <c r="BO61" i="1"/>
  <c r="BN61" i="1"/>
  <c r="BK61" i="1"/>
  <c r="BU61" i="1" s="1"/>
  <c r="BO62" i="1"/>
  <c r="BN62" i="1"/>
  <c r="BK62" i="1"/>
  <c r="BO63" i="1"/>
  <c r="BW63" i="1" s="1"/>
  <c r="BN63" i="1"/>
  <c r="BK63" i="1"/>
  <c r="BO64" i="1"/>
  <c r="BW64" i="1" s="1"/>
  <c r="BN64" i="1"/>
  <c r="BK64" i="1"/>
  <c r="BO65" i="1"/>
  <c r="BN65" i="1"/>
  <c r="BK65" i="1"/>
  <c r="BU65" i="1" s="1"/>
  <c r="BO66" i="1"/>
  <c r="BN66" i="1"/>
  <c r="BK66" i="1"/>
  <c r="BO67" i="1"/>
  <c r="BW67" i="1" s="1"/>
  <c r="BN67" i="1"/>
  <c r="BK67" i="1"/>
  <c r="BO68" i="1"/>
  <c r="BW68" i="1" s="1"/>
  <c r="BN68" i="1"/>
  <c r="BK68" i="1"/>
  <c r="BO69" i="1"/>
  <c r="BN69" i="1"/>
  <c r="BK69" i="1"/>
  <c r="BO70" i="1"/>
  <c r="BN70" i="1"/>
  <c r="BK70" i="1"/>
  <c r="BO71" i="1"/>
  <c r="BW71" i="1" s="1"/>
  <c r="BN71" i="1"/>
  <c r="BK71" i="1"/>
  <c r="BO72" i="1"/>
  <c r="BW72" i="1" s="1"/>
  <c r="BN72" i="1"/>
  <c r="BK72" i="1"/>
  <c r="BO73" i="1"/>
  <c r="BN73" i="1"/>
  <c r="BK73" i="1"/>
  <c r="BU73" i="1" s="1"/>
  <c r="BO74" i="1"/>
  <c r="BW74" i="1" s="1"/>
  <c r="BN74" i="1"/>
  <c r="BK74" i="1"/>
  <c r="BO75" i="1"/>
  <c r="BW75" i="1" s="1"/>
  <c r="BN75" i="1"/>
  <c r="BK75" i="1"/>
  <c r="BO76" i="1"/>
  <c r="BW76" i="1" s="1"/>
  <c r="BN76" i="1"/>
  <c r="BK76" i="1"/>
  <c r="BO77" i="1"/>
  <c r="BN77" i="1"/>
  <c r="BK77" i="1"/>
  <c r="BU77" i="1" s="1"/>
  <c r="BO78" i="1"/>
  <c r="BW78" i="1" s="1"/>
  <c r="BN78" i="1"/>
  <c r="BK78" i="1"/>
  <c r="BO79" i="1"/>
  <c r="BW79" i="1" s="1"/>
  <c r="BN79" i="1"/>
  <c r="BK79" i="1"/>
  <c r="BO80" i="1"/>
  <c r="BW80" i="1" s="1"/>
  <c r="BN80" i="1"/>
  <c r="BK80" i="1"/>
  <c r="BO81" i="1"/>
  <c r="BN81" i="1"/>
  <c r="BK81" i="1"/>
  <c r="BU81" i="1" s="1"/>
  <c r="BO82" i="1"/>
  <c r="BW82" i="1" s="1"/>
  <c r="BN82" i="1"/>
  <c r="BK82" i="1"/>
  <c r="BO83" i="1"/>
  <c r="BN83" i="1"/>
  <c r="BK83" i="1"/>
  <c r="BO84" i="1"/>
  <c r="BW84" i="1" s="1"/>
  <c r="BN84" i="1"/>
  <c r="BK84" i="1"/>
  <c r="BO85" i="1"/>
  <c r="BN85" i="1"/>
  <c r="BK85" i="1"/>
  <c r="BU85" i="1" s="1"/>
  <c r="BO86" i="1"/>
  <c r="BW86" i="1" s="1"/>
  <c r="BN86" i="1"/>
  <c r="BK86" i="1"/>
  <c r="BO87" i="1"/>
  <c r="BN87" i="1"/>
  <c r="BK87" i="1"/>
  <c r="BO88" i="1"/>
  <c r="BW88" i="1" s="1"/>
  <c r="BN88" i="1"/>
  <c r="BK88" i="1"/>
  <c r="BO89" i="1"/>
  <c r="BN89" i="1"/>
  <c r="BK89" i="1"/>
  <c r="BU89" i="1" s="1"/>
  <c r="BO90" i="1"/>
  <c r="BW90" i="1" s="1"/>
  <c r="BN90" i="1"/>
  <c r="BK90" i="1"/>
  <c r="BO91" i="1"/>
  <c r="BW91" i="1" s="1"/>
  <c r="BN91" i="1"/>
  <c r="BK91" i="1"/>
  <c r="BO92" i="1"/>
  <c r="BN92" i="1"/>
  <c r="BK92" i="1"/>
  <c r="BO93" i="1"/>
  <c r="BN93" i="1"/>
  <c r="BK93" i="1"/>
  <c r="BO94" i="1"/>
  <c r="BW94" i="1" s="1"/>
  <c r="BN94" i="1"/>
  <c r="BK94" i="1"/>
  <c r="BO95" i="1"/>
  <c r="BW95" i="1" s="1"/>
  <c r="BN95" i="1"/>
  <c r="BK95" i="1"/>
  <c r="BO96" i="1"/>
  <c r="BN96" i="1"/>
  <c r="BK96" i="1"/>
  <c r="BO97" i="1"/>
  <c r="BN97" i="1"/>
  <c r="BK97" i="1"/>
  <c r="BO98" i="1"/>
  <c r="BW98" i="1" s="1"/>
  <c r="BN98" i="1"/>
  <c r="BK98" i="1"/>
  <c r="BO99" i="1"/>
  <c r="BW99" i="1" s="1"/>
  <c r="BN99" i="1"/>
  <c r="BK99" i="1"/>
  <c r="BO100" i="1"/>
  <c r="BW100" i="1" s="1"/>
  <c r="BN100" i="1"/>
  <c r="BK100" i="1"/>
  <c r="BO101" i="1"/>
  <c r="BN101" i="1"/>
  <c r="BK101" i="1"/>
  <c r="BO102" i="1"/>
  <c r="BN102" i="1"/>
  <c r="BK102" i="1"/>
  <c r="BO103" i="1"/>
  <c r="BW103" i="1" s="1"/>
  <c r="BN103" i="1"/>
  <c r="BK103" i="1"/>
  <c r="BO104" i="1"/>
  <c r="BN104" i="1"/>
  <c r="BK104" i="1"/>
  <c r="BO105" i="1"/>
  <c r="BN105" i="1"/>
  <c r="BK105" i="1"/>
  <c r="BU105" i="1" s="1"/>
  <c r="BO106" i="1"/>
  <c r="BN106" i="1"/>
  <c r="BK106" i="1"/>
  <c r="BO107" i="1"/>
  <c r="BW107" i="1" s="1"/>
  <c r="BN107" i="1"/>
  <c r="BK107" i="1"/>
  <c r="BO108" i="1"/>
  <c r="BW108" i="1" s="1"/>
  <c r="BN108" i="1"/>
  <c r="BK108" i="1"/>
  <c r="BO109" i="1"/>
  <c r="BN109" i="1"/>
  <c r="BK109" i="1"/>
  <c r="BO110" i="1"/>
  <c r="BN110" i="1"/>
  <c r="BK110" i="1"/>
  <c r="BO111" i="1"/>
  <c r="BW111" i="1" s="1"/>
  <c r="BN111" i="1"/>
  <c r="BK111" i="1"/>
  <c r="BO112" i="1"/>
  <c r="BW112" i="1" s="1"/>
  <c r="BN112" i="1"/>
  <c r="BK112" i="1"/>
  <c r="BO113" i="1"/>
  <c r="BN113" i="1"/>
  <c r="BK113" i="1"/>
  <c r="BO114" i="1"/>
  <c r="BN114" i="1"/>
  <c r="BK114" i="1"/>
  <c r="BO115" i="1"/>
  <c r="BW115" i="1" s="1"/>
  <c r="BN115" i="1"/>
  <c r="BK115" i="1"/>
  <c r="BO116" i="1"/>
  <c r="BW116" i="1" s="1"/>
  <c r="BN116" i="1"/>
  <c r="BK116" i="1"/>
  <c r="BO117" i="1"/>
  <c r="BN117" i="1"/>
  <c r="BK117" i="1"/>
  <c r="BO118" i="1"/>
  <c r="BN118" i="1"/>
  <c r="BK118" i="1"/>
  <c r="BO119" i="1"/>
  <c r="BW119" i="1" s="1"/>
  <c r="BN119" i="1"/>
  <c r="BK119" i="1"/>
  <c r="BO120" i="1"/>
  <c r="BW120" i="1" s="1"/>
  <c r="BN120" i="1"/>
  <c r="BK120" i="1"/>
  <c r="BO121" i="1"/>
  <c r="BN121" i="1"/>
  <c r="BK121" i="1"/>
  <c r="BU121" i="1" s="1"/>
  <c r="BO122" i="1"/>
  <c r="BN122" i="1"/>
  <c r="BK122" i="1"/>
  <c r="BO123" i="1"/>
  <c r="BW123" i="1" s="1"/>
  <c r="BN123" i="1"/>
  <c r="BK123" i="1"/>
  <c r="BO124" i="1"/>
  <c r="BW124" i="1" s="1"/>
  <c r="BN124" i="1"/>
  <c r="BK124" i="1"/>
  <c r="BO125" i="1"/>
  <c r="BN125" i="1"/>
  <c r="BK125" i="1"/>
  <c r="BO126" i="1"/>
  <c r="BN126" i="1"/>
  <c r="BK126" i="1"/>
  <c r="BM4" i="1"/>
  <c r="BL4" i="1"/>
  <c r="BV4" i="1"/>
  <c r="BM5" i="1"/>
  <c r="BL5" i="1"/>
  <c r="BV5" i="1" s="1"/>
  <c r="BM6" i="1"/>
  <c r="BV6" i="1" s="1"/>
  <c r="BL6" i="1"/>
  <c r="BM7" i="1"/>
  <c r="BL7" i="1"/>
  <c r="BU7" i="1" s="1"/>
  <c r="BM8" i="1"/>
  <c r="BL8" i="1"/>
  <c r="BV8" i="1"/>
  <c r="BM9" i="1"/>
  <c r="BL9" i="1"/>
  <c r="BM10" i="1"/>
  <c r="BV10" i="1" s="1"/>
  <c r="BL10" i="1"/>
  <c r="BM11" i="1"/>
  <c r="BV11" i="1" s="1"/>
  <c r="BL11" i="1"/>
  <c r="BU11" i="1" s="1"/>
  <c r="BM12" i="1"/>
  <c r="BL12" i="1"/>
  <c r="BV12" i="1"/>
  <c r="BM13" i="1"/>
  <c r="BL13" i="1"/>
  <c r="BM14" i="1"/>
  <c r="BV14" i="1" s="1"/>
  <c r="BL14" i="1"/>
  <c r="BM15" i="1"/>
  <c r="BL15" i="1"/>
  <c r="BU15" i="1" s="1"/>
  <c r="BM16" i="1"/>
  <c r="BL16" i="1"/>
  <c r="BV16" i="1"/>
  <c r="BM17" i="1"/>
  <c r="BL17" i="1"/>
  <c r="BM18" i="1"/>
  <c r="BV18" i="1" s="1"/>
  <c r="BL18" i="1"/>
  <c r="BM19" i="1"/>
  <c r="BL19" i="1"/>
  <c r="BM20" i="1"/>
  <c r="BL20" i="1"/>
  <c r="BV20" i="1"/>
  <c r="BM21" i="1"/>
  <c r="BL21" i="1"/>
  <c r="BM22" i="1"/>
  <c r="BV22" i="1" s="1"/>
  <c r="BL22" i="1"/>
  <c r="BM23" i="1"/>
  <c r="BL23" i="1"/>
  <c r="BM24" i="1"/>
  <c r="BL24" i="1"/>
  <c r="BV24" i="1"/>
  <c r="BM25" i="1"/>
  <c r="BV25" i="1" s="1"/>
  <c r="BL25" i="1"/>
  <c r="BM26" i="1"/>
  <c r="BV26" i="1" s="1"/>
  <c r="BL26" i="1"/>
  <c r="BM27" i="1"/>
  <c r="BL27" i="1"/>
  <c r="BM28" i="1"/>
  <c r="BL28" i="1"/>
  <c r="BV28" i="1"/>
  <c r="BM29" i="1"/>
  <c r="BL29" i="1"/>
  <c r="BM30" i="1"/>
  <c r="BV30" i="1" s="1"/>
  <c r="BL30" i="1"/>
  <c r="BM31" i="1"/>
  <c r="BL31" i="1"/>
  <c r="BU31" i="1" s="1"/>
  <c r="BM32" i="1"/>
  <c r="BL32" i="1"/>
  <c r="BV32" i="1"/>
  <c r="BM33" i="1"/>
  <c r="BL33" i="1"/>
  <c r="BM34" i="1"/>
  <c r="BV34" i="1" s="1"/>
  <c r="BL34" i="1"/>
  <c r="BM35" i="1"/>
  <c r="BV35" i="1" s="1"/>
  <c r="BL35" i="1"/>
  <c r="BU35" i="1" s="1"/>
  <c r="BM36" i="1"/>
  <c r="BL36" i="1"/>
  <c r="BV36" i="1"/>
  <c r="BM37" i="1"/>
  <c r="BL37" i="1"/>
  <c r="BM38" i="1"/>
  <c r="BV38" i="1" s="1"/>
  <c r="BL38" i="1"/>
  <c r="BM39" i="1"/>
  <c r="BL39" i="1"/>
  <c r="BU39" i="1" s="1"/>
  <c r="BM40" i="1"/>
  <c r="BL40" i="1"/>
  <c r="BV40" i="1"/>
  <c r="BM41" i="1"/>
  <c r="BL41" i="1"/>
  <c r="BM42" i="1"/>
  <c r="BV42" i="1" s="1"/>
  <c r="BL42" i="1"/>
  <c r="BM43" i="1"/>
  <c r="BL43" i="1"/>
  <c r="BV43" i="1" s="1"/>
  <c r="BM44" i="1"/>
  <c r="BL44" i="1"/>
  <c r="BV44" i="1"/>
  <c r="BM45" i="1"/>
  <c r="BL45" i="1"/>
  <c r="BM46" i="1"/>
  <c r="BV46" i="1" s="1"/>
  <c r="BL46" i="1"/>
  <c r="BM47" i="1"/>
  <c r="BL47" i="1"/>
  <c r="BM48" i="1"/>
  <c r="BL48" i="1"/>
  <c r="BV48" i="1"/>
  <c r="BM49" i="1"/>
  <c r="BL49" i="1"/>
  <c r="BM50" i="1"/>
  <c r="BV50" i="1" s="1"/>
  <c r="BL50" i="1"/>
  <c r="BM51" i="1"/>
  <c r="BV51" i="1" s="1"/>
  <c r="BL51" i="1"/>
  <c r="BM52" i="1"/>
  <c r="BL52" i="1"/>
  <c r="BV52" i="1"/>
  <c r="BM53" i="1"/>
  <c r="BL53" i="1"/>
  <c r="BM54" i="1"/>
  <c r="BV54" i="1" s="1"/>
  <c r="BL54" i="1"/>
  <c r="BM55" i="1"/>
  <c r="BL55" i="1"/>
  <c r="BV55" i="1" s="1"/>
  <c r="BM56" i="1"/>
  <c r="BL56" i="1"/>
  <c r="BV56" i="1"/>
  <c r="BM57" i="1"/>
  <c r="BV57" i="1" s="1"/>
  <c r="BL57" i="1"/>
  <c r="BM58" i="1"/>
  <c r="BV58" i="1" s="1"/>
  <c r="BL58" i="1"/>
  <c r="BM59" i="1"/>
  <c r="BL59" i="1"/>
  <c r="BV59" i="1" s="1"/>
  <c r="BM60" i="1"/>
  <c r="BL60" i="1"/>
  <c r="BV60" i="1"/>
  <c r="BM61" i="1"/>
  <c r="BL61" i="1"/>
  <c r="BM62" i="1"/>
  <c r="BV62" i="1" s="1"/>
  <c r="BL62" i="1"/>
  <c r="BM63" i="1"/>
  <c r="BL63" i="1"/>
  <c r="BV63" i="1" s="1"/>
  <c r="BM64" i="1"/>
  <c r="BL64" i="1"/>
  <c r="BV64" i="1"/>
  <c r="BM65" i="1"/>
  <c r="BL65" i="1"/>
  <c r="BM66" i="1"/>
  <c r="BV66" i="1" s="1"/>
  <c r="BL66" i="1"/>
  <c r="BM67" i="1"/>
  <c r="BL67" i="1"/>
  <c r="BV67" i="1" s="1"/>
  <c r="BM68" i="1"/>
  <c r="BL68" i="1"/>
  <c r="BV68" i="1"/>
  <c r="BM69" i="1"/>
  <c r="BL69" i="1"/>
  <c r="BM70" i="1"/>
  <c r="BV70" i="1" s="1"/>
  <c r="BL70" i="1"/>
  <c r="BM71" i="1"/>
  <c r="BL71" i="1"/>
  <c r="BV71" i="1" s="1"/>
  <c r="BM72" i="1"/>
  <c r="BL72" i="1"/>
  <c r="BV72" i="1"/>
  <c r="BM73" i="1"/>
  <c r="BV73" i="1" s="1"/>
  <c r="BL73" i="1"/>
  <c r="BM74" i="1"/>
  <c r="BV74" i="1" s="1"/>
  <c r="BL74" i="1"/>
  <c r="BM75" i="1"/>
  <c r="BL75" i="1"/>
  <c r="BV75" i="1" s="1"/>
  <c r="BM76" i="1"/>
  <c r="BL76" i="1"/>
  <c r="BV76" i="1"/>
  <c r="BM77" i="1"/>
  <c r="BL77" i="1"/>
  <c r="BM78" i="1"/>
  <c r="BV78" i="1" s="1"/>
  <c r="BL78" i="1"/>
  <c r="BM79" i="1"/>
  <c r="BL79" i="1"/>
  <c r="BV79" i="1" s="1"/>
  <c r="BM80" i="1"/>
  <c r="BL80" i="1"/>
  <c r="BV80" i="1"/>
  <c r="BM81" i="1"/>
  <c r="BL81" i="1"/>
  <c r="BM82" i="1"/>
  <c r="BV82" i="1" s="1"/>
  <c r="BL82" i="1"/>
  <c r="BM83" i="1"/>
  <c r="BL83" i="1"/>
  <c r="BM84" i="1"/>
  <c r="BL84" i="1"/>
  <c r="BV84" i="1"/>
  <c r="BM85" i="1"/>
  <c r="BL85" i="1"/>
  <c r="BM86" i="1"/>
  <c r="BV86" i="1" s="1"/>
  <c r="BL86" i="1"/>
  <c r="BM87" i="1"/>
  <c r="BL87" i="1"/>
  <c r="BM88" i="1"/>
  <c r="BL88" i="1"/>
  <c r="BV88" i="1"/>
  <c r="BM89" i="1"/>
  <c r="BV89" i="1" s="1"/>
  <c r="BL89" i="1"/>
  <c r="BM90" i="1"/>
  <c r="BV90" i="1" s="1"/>
  <c r="BL90" i="1"/>
  <c r="BM91" i="1"/>
  <c r="BL91" i="1"/>
  <c r="BM92" i="1"/>
  <c r="BL92" i="1"/>
  <c r="BV92" i="1"/>
  <c r="BM93" i="1"/>
  <c r="BL93" i="1"/>
  <c r="BM94" i="1"/>
  <c r="BV94" i="1" s="1"/>
  <c r="BL94" i="1"/>
  <c r="BM95" i="1"/>
  <c r="BL95" i="1"/>
  <c r="BM96" i="1"/>
  <c r="BL96" i="1"/>
  <c r="BV96" i="1"/>
  <c r="BM97" i="1"/>
  <c r="BL97" i="1"/>
  <c r="BM98" i="1"/>
  <c r="BV98" i="1" s="1"/>
  <c r="BL98" i="1"/>
  <c r="BM99" i="1"/>
  <c r="BV99" i="1" s="1"/>
  <c r="BL99" i="1"/>
  <c r="BM100" i="1"/>
  <c r="BL100" i="1"/>
  <c r="BV100" i="1"/>
  <c r="BM101" i="1"/>
  <c r="BL101" i="1"/>
  <c r="BM102" i="1"/>
  <c r="BV102" i="1" s="1"/>
  <c r="BL102" i="1"/>
  <c r="BM103" i="1"/>
  <c r="BL103" i="1"/>
  <c r="BM104" i="1"/>
  <c r="BL104" i="1"/>
  <c r="BV104" i="1"/>
  <c r="BM105" i="1"/>
  <c r="BV105" i="1" s="1"/>
  <c r="BL105" i="1"/>
  <c r="BM106" i="1"/>
  <c r="BV106" i="1" s="1"/>
  <c r="BL106" i="1"/>
  <c r="BM107" i="1"/>
  <c r="BL107" i="1"/>
  <c r="BM108" i="1"/>
  <c r="BL108" i="1"/>
  <c r="BV108" i="1"/>
  <c r="BM109" i="1"/>
  <c r="BL109" i="1"/>
  <c r="BM110" i="1"/>
  <c r="BV110" i="1" s="1"/>
  <c r="BL110" i="1"/>
  <c r="BM111" i="1"/>
  <c r="BL111" i="1"/>
  <c r="BM112" i="1"/>
  <c r="BL112" i="1"/>
  <c r="BV112" i="1"/>
  <c r="BM113" i="1"/>
  <c r="BL113" i="1"/>
  <c r="BM114" i="1"/>
  <c r="BV114" i="1" s="1"/>
  <c r="BL114" i="1"/>
  <c r="BM115" i="1"/>
  <c r="BV115" i="1" s="1"/>
  <c r="BL115" i="1"/>
  <c r="BM116" i="1"/>
  <c r="BL116" i="1"/>
  <c r="BV116" i="1"/>
  <c r="BM117" i="1"/>
  <c r="BL117" i="1"/>
  <c r="BM118" i="1"/>
  <c r="BV118" i="1" s="1"/>
  <c r="BL118" i="1"/>
  <c r="BM119" i="1"/>
  <c r="BL119" i="1"/>
  <c r="BM120" i="1"/>
  <c r="BL120" i="1"/>
  <c r="BV120" i="1"/>
  <c r="BM121" i="1"/>
  <c r="BV121" i="1" s="1"/>
  <c r="BL121" i="1"/>
  <c r="BM122" i="1"/>
  <c r="BV122" i="1" s="1"/>
  <c r="BL122" i="1"/>
  <c r="BM123" i="1"/>
  <c r="BL123" i="1"/>
  <c r="BM124" i="1"/>
  <c r="BL124" i="1"/>
  <c r="BV124" i="1"/>
  <c r="BM125" i="1"/>
  <c r="BL125" i="1"/>
  <c r="BM126" i="1"/>
  <c r="BV126" i="1" s="1"/>
  <c r="BL126" i="1"/>
  <c r="BV3" i="1"/>
  <c r="BU4" i="1"/>
  <c r="BU5" i="1"/>
  <c r="BU6" i="1"/>
  <c r="BU8" i="1"/>
  <c r="BU10" i="1"/>
  <c r="BU12" i="1"/>
  <c r="BU14" i="1"/>
  <c r="BU16" i="1"/>
  <c r="BU18" i="1"/>
  <c r="BU20" i="1"/>
  <c r="BU22" i="1"/>
  <c r="BU24" i="1"/>
  <c r="BU26" i="1"/>
  <c r="BU28" i="1"/>
  <c r="BU30" i="1"/>
  <c r="BU32" i="1"/>
  <c r="BU34" i="1"/>
  <c r="BU36" i="1"/>
  <c r="BU38" i="1"/>
  <c r="BU40" i="1"/>
  <c r="BU42" i="1"/>
  <c r="BU43" i="1"/>
  <c r="BU44" i="1"/>
  <c r="BU46" i="1"/>
  <c r="BU47" i="1"/>
  <c r="BU48" i="1"/>
  <c r="BU50" i="1"/>
  <c r="BU51" i="1"/>
  <c r="BU52" i="1"/>
  <c r="BU54" i="1"/>
  <c r="BU55" i="1"/>
  <c r="BU56" i="1"/>
  <c r="BU58" i="1"/>
  <c r="BU59" i="1"/>
  <c r="BU60" i="1"/>
  <c r="BU62" i="1"/>
  <c r="BU63" i="1"/>
  <c r="BU64" i="1"/>
  <c r="BU66" i="1"/>
  <c r="BU67" i="1"/>
  <c r="BU68" i="1"/>
  <c r="BU70" i="1"/>
  <c r="BU71" i="1"/>
  <c r="BU72" i="1"/>
  <c r="BU74" i="1"/>
  <c r="BU75" i="1"/>
  <c r="BU76" i="1"/>
  <c r="BU78" i="1"/>
  <c r="BU79" i="1"/>
  <c r="BU80" i="1"/>
  <c r="BU82" i="1"/>
  <c r="BU84" i="1"/>
  <c r="BU86" i="1"/>
  <c r="BU87" i="1"/>
  <c r="BU88" i="1"/>
  <c r="BU90" i="1"/>
  <c r="BU91" i="1"/>
  <c r="BU92" i="1"/>
  <c r="BU94" i="1"/>
  <c r="BU95" i="1"/>
  <c r="BU96" i="1"/>
  <c r="BU98" i="1"/>
  <c r="BU99" i="1"/>
  <c r="BU100" i="1"/>
  <c r="BU102" i="1"/>
  <c r="BU103" i="1"/>
  <c r="BU104" i="1"/>
  <c r="BU106" i="1"/>
  <c r="BU107" i="1"/>
  <c r="BU108" i="1"/>
  <c r="BU110" i="1"/>
  <c r="BU111" i="1"/>
  <c r="BU112" i="1"/>
  <c r="BU114" i="1"/>
  <c r="BU115" i="1"/>
  <c r="BU116" i="1"/>
  <c r="BU118" i="1"/>
  <c r="BU119" i="1"/>
  <c r="BU120" i="1"/>
  <c r="BU122" i="1"/>
  <c r="BU123" i="1"/>
  <c r="BU124" i="1"/>
  <c r="BU126" i="1"/>
  <c r="BU3" i="1"/>
  <c r="BH4" i="1"/>
  <c r="BB4" i="1"/>
  <c r="BC4" i="1"/>
  <c r="AV4" i="1"/>
  <c r="BT4" i="1" s="1"/>
  <c r="AW4" i="1"/>
  <c r="BH5" i="1"/>
  <c r="BB5" i="1"/>
  <c r="BC5" i="1"/>
  <c r="AV5" i="1"/>
  <c r="AW5" i="1"/>
  <c r="BT5" i="1"/>
  <c r="BH6" i="1"/>
  <c r="BB6" i="1"/>
  <c r="BC6" i="1"/>
  <c r="AV6" i="1"/>
  <c r="BT6" i="1" s="1"/>
  <c r="AW6" i="1"/>
  <c r="BH7" i="1"/>
  <c r="BB7" i="1"/>
  <c r="BC7" i="1"/>
  <c r="AV7" i="1"/>
  <c r="AW7" i="1"/>
  <c r="BT7" i="1"/>
  <c r="BH8" i="1"/>
  <c r="BB8" i="1"/>
  <c r="BC8" i="1"/>
  <c r="AV8" i="1"/>
  <c r="BT8" i="1" s="1"/>
  <c r="AW8" i="1"/>
  <c r="BH9" i="1"/>
  <c r="BB9" i="1"/>
  <c r="BC9" i="1"/>
  <c r="AV9" i="1"/>
  <c r="AW9" i="1"/>
  <c r="BT9" i="1"/>
  <c r="BH10" i="1"/>
  <c r="BB10" i="1"/>
  <c r="BC10" i="1"/>
  <c r="AV10" i="1"/>
  <c r="BT10" i="1" s="1"/>
  <c r="AW10" i="1"/>
  <c r="BH11" i="1"/>
  <c r="BB11" i="1"/>
  <c r="BC11" i="1"/>
  <c r="AV11" i="1"/>
  <c r="AW11" i="1"/>
  <c r="BT11" i="1"/>
  <c r="BH12" i="1"/>
  <c r="BB12" i="1"/>
  <c r="BC12" i="1"/>
  <c r="AV12" i="1"/>
  <c r="BT12" i="1" s="1"/>
  <c r="AW12" i="1"/>
  <c r="BH13" i="1"/>
  <c r="BB13" i="1"/>
  <c r="BC13" i="1"/>
  <c r="AV13" i="1"/>
  <c r="AW13" i="1"/>
  <c r="BT13" i="1"/>
  <c r="BH14" i="1"/>
  <c r="BB14" i="1"/>
  <c r="BC14" i="1"/>
  <c r="AV14" i="1"/>
  <c r="BT14" i="1" s="1"/>
  <c r="AW14" i="1"/>
  <c r="BH15" i="1"/>
  <c r="BB15" i="1"/>
  <c r="BC15" i="1"/>
  <c r="AV15" i="1"/>
  <c r="AW15" i="1"/>
  <c r="BT15" i="1"/>
  <c r="BH16" i="1"/>
  <c r="BB16" i="1"/>
  <c r="BC16" i="1"/>
  <c r="AV16" i="1"/>
  <c r="BT16" i="1" s="1"/>
  <c r="AW16" i="1"/>
  <c r="BH17" i="1"/>
  <c r="BB17" i="1"/>
  <c r="BC17" i="1"/>
  <c r="AV17" i="1"/>
  <c r="AW17" i="1"/>
  <c r="BT17" i="1"/>
  <c r="BH18" i="1"/>
  <c r="BB18" i="1"/>
  <c r="BC18" i="1"/>
  <c r="AV18" i="1"/>
  <c r="BT18" i="1" s="1"/>
  <c r="AW18" i="1"/>
  <c r="BH19" i="1"/>
  <c r="BB19" i="1"/>
  <c r="BC19" i="1"/>
  <c r="AV19" i="1"/>
  <c r="AW19" i="1"/>
  <c r="BT19" i="1"/>
  <c r="BH20" i="1"/>
  <c r="BB20" i="1"/>
  <c r="BC20" i="1"/>
  <c r="AV20" i="1"/>
  <c r="BT20" i="1" s="1"/>
  <c r="AW20" i="1"/>
  <c r="BH21" i="1"/>
  <c r="BB21" i="1"/>
  <c r="BC21" i="1"/>
  <c r="AV21" i="1"/>
  <c r="AW21" i="1"/>
  <c r="BT21" i="1"/>
  <c r="BH22" i="1"/>
  <c r="BB22" i="1"/>
  <c r="BC22" i="1"/>
  <c r="AV22" i="1"/>
  <c r="BT22" i="1" s="1"/>
  <c r="AW22" i="1"/>
  <c r="BH23" i="1"/>
  <c r="BB23" i="1"/>
  <c r="BC23" i="1"/>
  <c r="AV23" i="1"/>
  <c r="AW23" i="1"/>
  <c r="BT23" i="1"/>
  <c r="BH24" i="1"/>
  <c r="BB24" i="1"/>
  <c r="BC24" i="1"/>
  <c r="AV24" i="1"/>
  <c r="BT24" i="1" s="1"/>
  <c r="AW24" i="1"/>
  <c r="BH25" i="1"/>
  <c r="BB25" i="1"/>
  <c r="BC25" i="1"/>
  <c r="AV25" i="1"/>
  <c r="AW25" i="1"/>
  <c r="BT25" i="1"/>
  <c r="BH26" i="1"/>
  <c r="BB26" i="1"/>
  <c r="BC26" i="1"/>
  <c r="AV26" i="1"/>
  <c r="BT26" i="1" s="1"/>
  <c r="AW26" i="1"/>
  <c r="BH27" i="1"/>
  <c r="BB27" i="1"/>
  <c r="BC27" i="1"/>
  <c r="AV27" i="1"/>
  <c r="AW27" i="1"/>
  <c r="BT27" i="1"/>
  <c r="BH28" i="1"/>
  <c r="BB28" i="1"/>
  <c r="BC28" i="1"/>
  <c r="AV28" i="1"/>
  <c r="BT28" i="1" s="1"/>
  <c r="AW28" i="1"/>
  <c r="BH29" i="1"/>
  <c r="BB29" i="1"/>
  <c r="BC29" i="1"/>
  <c r="AV29" i="1"/>
  <c r="AW29" i="1"/>
  <c r="BT29" i="1"/>
  <c r="BH30" i="1"/>
  <c r="BB30" i="1"/>
  <c r="BC30" i="1"/>
  <c r="AV30" i="1"/>
  <c r="BT30" i="1" s="1"/>
  <c r="AW30" i="1"/>
  <c r="BH31" i="1"/>
  <c r="BB31" i="1"/>
  <c r="BC31" i="1"/>
  <c r="AV31" i="1"/>
  <c r="AW31" i="1"/>
  <c r="BT31" i="1"/>
  <c r="BH32" i="1"/>
  <c r="BB32" i="1"/>
  <c r="BC32" i="1"/>
  <c r="AV32" i="1"/>
  <c r="BT32" i="1" s="1"/>
  <c r="AW32" i="1"/>
  <c r="BH33" i="1"/>
  <c r="BB33" i="1"/>
  <c r="BC33" i="1"/>
  <c r="AV33" i="1"/>
  <c r="AW33" i="1"/>
  <c r="BT33" i="1"/>
  <c r="BH34" i="1"/>
  <c r="BB34" i="1"/>
  <c r="BC34" i="1"/>
  <c r="AV34" i="1"/>
  <c r="BT34" i="1" s="1"/>
  <c r="AW34" i="1"/>
  <c r="BH35" i="1"/>
  <c r="BB35" i="1"/>
  <c r="BC35" i="1"/>
  <c r="AV35" i="1"/>
  <c r="AW35" i="1"/>
  <c r="BT35" i="1"/>
  <c r="BH36" i="1"/>
  <c r="BB36" i="1"/>
  <c r="BC36" i="1"/>
  <c r="AV36" i="1"/>
  <c r="BT36" i="1" s="1"/>
  <c r="AW36" i="1"/>
  <c r="BH37" i="1"/>
  <c r="BB37" i="1"/>
  <c r="BC37" i="1"/>
  <c r="AV37" i="1"/>
  <c r="AW37" i="1"/>
  <c r="BT37" i="1"/>
  <c r="BH38" i="1"/>
  <c r="BB38" i="1"/>
  <c r="BC38" i="1"/>
  <c r="AV38" i="1"/>
  <c r="BT38" i="1" s="1"/>
  <c r="AW38" i="1"/>
  <c r="BH39" i="1"/>
  <c r="BB39" i="1"/>
  <c r="BC39" i="1"/>
  <c r="AV39" i="1"/>
  <c r="AW39" i="1"/>
  <c r="BT39" i="1"/>
  <c r="BH40" i="1"/>
  <c r="BB40" i="1"/>
  <c r="BC40" i="1"/>
  <c r="AV40" i="1"/>
  <c r="BT40" i="1" s="1"/>
  <c r="AW40" i="1"/>
  <c r="BH41" i="1"/>
  <c r="BB41" i="1"/>
  <c r="BC41" i="1"/>
  <c r="AV41" i="1"/>
  <c r="AW41" i="1"/>
  <c r="BT41" i="1"/>
  <c r="BH42" i="1"/>
  <c r="BB42" i="1"/>
  <c r="BC42" i="1"/>
  <c r="AV42" i="1"/>
  <c r="BT42" i="1" s="1"/>
  <c r="AW42" i="1"/>
  <c r="BH43" i="1"/>
  <c r="BB43" i="1"/>
  <c r="BC43" i="1"/>
  <c r="AV43" i="1"/>
  <c r="AW43" i="1"/>
  <c r="BT43" i="1"/>
  <c r="BH44" i="1"/>
  <c r="BB44" i="1"/>
  <c r="BC44" i="1"/>
  <c r="AV44" i="1"/>
  <c r="BT44" i="1" s="1"/>
  <c r="AW44" i="1"/>
  <c r="BH45" i="1"/>
  <c r="BB45" i="1"/>
  <c r="BC45" i="1"/>
  <c r="AV45" i="1"/>
  <c r="AW45" i="1"/>
  <c r="BT45" i="1"/>
  <c r="BH46" i="1"/>
  <c r="BB46" i="1"/>
  <c r="BC46" i="1"/>
  <c r="AV46" i="1"/>
  <c r="BT46" i="1" s="1"/>
  <c r="AW46" i="1"/>
  <c r="BH47" i="1"/>
  <c r="BB47" i="1"/>
  <c r="BC47" i="1"/>
  <c r="AV47" i="1"/>
  <c r="AW47" i="1"/>
  <c r="BT47" i="1"/>
  <c r="BH48" i="1"/>
  <c r="BB48" i="1"/>
  <c r="BC48" i="1"/>
  <c r="AV48" i="1"/>
  <c r="BT48" i="1" s="1"/>
  <c r="AW48" i="1"/>
  <c r="BH49" i="1"/>
  <c r="BB49" i="1"/>
  <c r="BC49" i="1"/>
  <c r="AV49" i="1"/>
  <c r="AW49" i="1"/>
  <c r="BT49" i="1"/>
  <c r="BH50" i="1"/>
  <c r="BB50" i="1"/>
  <c r="BC50" i="1"/>
  <c r="AV50" i="1"/>
  <c r="BT50" i="1" s="1"/>
  <c r="AW50" i="1"/>
  <c r="BH51" i="1"/>
  <c r="BB51" i="1"/>
  <c r="BC51" i="1"/>
  <c r="AV51" i="1"/>
  <c r="AW51" i="1"/>
  <c r="BT51" i="1"/>
  <c r="BH52" i="1"/>
  <c r="BB52" i="1"/>
  <c r="BC52" i="1"/>
  <c r="AV52" i="1"/>
  <c r="BT52" i="1" s="1"/>
  <c r="AW52" i="1"/>
  <c r="BH53" i="1"/>
  <c r="BB53" i="1"/>
  <c r="BC53" i="1"/>
  <c r="AV53" i="1"/>
  <c r="AW53" i="1"/>
  <c r="BT53" i="1"/>
  <c r="BH54" i="1"/>
  <c r="BB54" i="1"/>
  <c r="BC54" i="1"/>
  <c r="AV54" i="1"/>
  <c r="BT54" i="1" s="1"/>
  <c r="AW54" i="1"/>
  <c r="BH55" i="1"/>
  <c r="BB55" i="1"/>
  <c r="BC55" i="1"/>
  <c r="AV55" i="1"/>
  <c r="AW55" i="1"/>
  <c r="BT55" i="1"/>
  <c r="BH56" i="1"/>
  <c r="BB56" i="1"/>
  <c r="BC56" i="1"/>
  <c r="AV56" i="1"/>
  <c r="BT56" i="1" s="1"/>
  <c r="AW56" i="1"/>
  <c r="BH57" i="1"/>
  <c r="BB57" i="1"/>
  <c r="BC57" i="1"/>
  <c r="AV57" i="1"/>
  <c r="AW57" i="1"/>
  <c r="BT57" i="1"/>
  <c r="BH58" i="1"/>
  <c r="BB58" i="1"/>
  <c r="BC58" i="1"/>
  <c r="AV58" i="1"/>
  <c r="BT58" i="1" s="1"/>
  <c r="AW58" i="1"/>
  <c r="BH59" i="1"/>
  <c r="BB59" i="1"/>
  <c r="BC59" i="1"/>
  <c r="AV59" i="1"/>
  <c r="AW59" i="1"/>
  <c r="BT59" i="1"/>
  <c r="BH60" i="1"/>
  <c r="BB60" i="1"/>
  <c r="BC60" i="1"/>
  <c r="AV60" i="1"/>
  <c r="BT60" i="1" s="1"/>
  <c r="AW60" i="1"/>
  <c r="BH61" i="1"/>
  <c r="BB61" i="1"/>
  <c r="BC61" i="1"/>
  <c r="AV61" i="1"/>
  <c r="AW61" i="1"/>
  <c r="BT61" i="1"/>
  <c r="BH62" i="1"/>
  <c r="BB62" i="1"/>
  <c r="BC62" i="1"/>
  <c r="AV62" i="1"/>
  <c r="BT62" i="1" s="1"/>
  <c r="AW62" i="1"/>
  <c r="BH63" i="1"/>
  <c r="BB63" i="1"/>
  <c r="BC63" i="1"/>
  <c r="AV63" i="1"/>
  <c r="AW63" i="1"/>
  <c r="BT63" i="1"/>
  <c r="BH64" i="1"/>
  <c r="BB64" i="1"/>
  <c r="BC64" i="1"/>
  <c r="AV64" i="1"/>
  <c r="BT64" i="1" s="1"/>
  <c r="AW64" i="1"/>
  <c r="BH65" i="1"/>
  <c r="BB65" i="1"/>
  <c r="BC65" i="1"/>
  <c r="AV65" i="1"/>
  <c r="AW65" i="1"/>
  <c r="BT65" i="1"/>
  <c r="BH66" i="1"/>
  <c r="BB66" i="1"/>
  <c r="BC66" i="1"/>
  <c r="AV66" i="1"/>
  <c r="BT66" i="1" s="1"/>
  <c r="AW66" i="1"/>
  <c r="BH67" i="1"/>
  <c r="BB67" i="1"/>
  <c r="BC67" i="1"/>
  <c r="AV67" i="1"/>
  <c r="AW67" i="1"/>
  <c r="BT67" i="1"/>
  <c r="BH68" i="1"/>
  <c r="BB68" i="1"/>
  <c r="BC68" i="1"/>
  <c r="AV68" i="1"/>
  <c r="BT68" i="1" s="1"/>
  <c r="AW68" i="1"/>
  <c r="BH69" i="1"/>
  <c r="BB69" i="1"/>
  <c r="BC69" i="1"/>
  <c r="AV69" i="1"/>
  <c r="AW69" i="1"/>
  <c r="BT69" i="1"/>
  <c r="BH70" i="1"/>
  <c r="BB70" i="1"/>
  <c r="BC70" i="1"/>
  <c r="AV70" i="1"/>
  <c r="BT70" i="1" s="1"/>
  <c r="AW70" i="1"/>
  <c r="BH71" i="1"/>
  <c r="BB71" i="1"/>
  <c r="BC71" i="1"/>
  <c r="AV71" i="1"/>
  <c r="AW71" i="1"/>
  <c r="BT71" i="1"/>
  <c r="BH72" i="1"/>
  <c r="BB72" i="1"/>
  <c r="BC72" i="1"/>
  <c r="AV72" i="1"/>
  <c r="BT72" i="1" s="1"/>
  <c r="AW72" i="1"/>
  <c r="BH73" i="1"/>
  <c r="BB73" i="1"/>
  <c r="BC73" i="1"/>
  <c r="AV73" i="1"/>
  <c r="AW73" i="1"/>
  <c r="BT73" i="1"/>
  <c r="BH74" i="1"/>
  <c r="BB74" i="1"/>
  <c r="BC74" i="1"/>
  <c r="AV74" i="1"/>
  <c r="BT74" i="1" s="1"/>
  <c r="AW74" i="1"/>
  <c r="BH75" i="1"/>
  <c r="BB75" i="1"/>
  <c r="BC75" i="1"/>
  <c r="AV75" i="1"/>
  <c r="AW75" i="1"/>
  <c r="BT75" i="1"/>
  <c r="BH76" i="1"/>
  <c r="BB76" i="1"/>
  <c r="BC76" i="1"/>
  <c r="AV76" i="1"/>
  <c r="BT76" i="1" s="1"/>
  <c r="AW76" i="1"/>
  <c r="BH77" i="1"/>
  <c r="BB77" i="1"/>
  <c r="BC77" i="1"/>
  <c r="AV77" i="1"/>
  <c r="AW77" i="1"/>
  <c r="BT77" i="1"/>
  <c r="BH78" i="1"/>
  <c r="BB78" i="1"/>
  <c r="BC78" i="1"/>
  <c r="AV78" i="1"/>
  <c r="BT78" i="1" s="1"/>
  <c r="AW78" i="1"/>
  <c r="BH79" i="1"/>
  <c r="BB79" i="1"/>
  <c r="BC79" i="1"/>
  <c r="AV79" i="1"/>
  <c r="AW79" i="1"/>
  <c r="BT79" i="1"/>
  <c r="BH80" i="1"/>
  <c r="BB80" i="1"/>
  <c r="BC80" i="1"/>
  <c r="AV80" i="1"/>
  <c r="BT80" i="1" s="1"/>
  <c r="AW80" i="1"/>
  <c r="BH81" i="1"/>
  <c r="BB81" i="1"/>
  <c r="BC81" i="1"/>
  <c r="AV81" i="1"/>
  <c r="AW81" i="1"/>
  <c r="BT81" i="1"/>
  <c r="BH82" i="1"/>
  <c r="BB82" i="1"/>
  <c r="BC82" i="1"/>
  <c r="AV82" i="1"/>
  <c r="BT82" i="1" s="1"/>
  <c r="AW82" i="1"/>
  <c r="BH83" i="1"/>
  <c r="BB83" i="1"/>
  <c r="BC83" i="1"/>
  <c r="AV83" i="1"/>
  <c r="AW83" i="1"/>
  <c r="BT83" i="1"/>
  <c r="BH84" i="1"/>
  <c r="BB84" i="1"/>
  <c r="BC84" i="1"/>
  <c r="AV84" i="1"/>
  <c r="BT84" i="1" s="1"/>
  <c r="AW84" i="1"/>
  <c r="BH85" i="1"/>
  <c r="BB85" i="1"/>
  <c r="BC85" i="1"/>
  <c r="AV85" i="1"/>
  <c r="AW85" i="1"/>
  <c r="BT85" i="1"/>
  <c r="BH86" i="1"/>
  <c r="BB86" i="1"/>
  <c r="BC86" i="1"/>
  <c r="AV86" i="1"/>
  <c r="BT86" i="1" s="1"/>
  <c r="AW86" i="1"/>
  <c r="BH87" i="1"/>
  <c r="BB87" i="1"/>
  <c r="BC87" i="1"/>
  <c r="AV87" i="1"/>
  <c r="AW87" i="1"/>
  <c r="BT87" i="1"/>
  <c r="BH88" i="1"/>
  <c r="BB88" i="1"/>
  <c r="BC88" i="1"/>
  <c r="AV88" i="1"/>
  <c r="BT88" i="1" s="1"/>
  <c r="AW88" i="1"/>
  <c r="BH89" i="1"/>
  <c r="BB89" i="1"/>
  <c r="BC89" i="1"/>
  <c r="AV89" i="1"/>
  <c r="AW89" i="1"/>
  <c r="BT89" i="1"/>
  <c r="BH90" i="1"/>
  <c r="BB90" i="1"/>
  <c r="BC90" i="1"/>
  <c r="AV90" i="1"/>
  <c r="BT90" i="1" s="1"/>
  <c r="AW90" i="1"/>
  <c r="BH91" i="1"/>
  <c r="BB91" i="1"/>
  <c r="BC91" i="1"/>
  <c r="AV91" i="1"/>
  <c r="BT91" i="1" s="1"/>
  <c r="AW91" i="1"/>
  <c r="BH92" i="1"/>
  <c r="BB92" i="1"/>
  <c r="BC92" i="1"/>
  <c r="AV92" i="1"/>
  <c r="AW92" i="1"/>
  <c r="BT92" i="1"/>
  <c r="BH93" i="1"/>
  <c r="BB93" i="1"/>
  <c r="BC93" i="1"/>
  <c r="BT93" i="1" s="1"/>
  <c r="AV93" i="1"/>
  <c r="AW93" i="1"/>
  <c r="BH94" i="1"/>
  <c r="BB94" i="1"/>
  <c r="BS94" i="1" s="1"/>
  <c r="BC94" i="1"/>
  <c r="AV94" i="1"/>
  <c r="AW94" i="1"/>
  <c r="BT94" i="1"/>
  <c r="BH95" i="1"/>
  <c r="BB95" i="1"/>
  <c r="BC95" i="1"/>
  <c r="BT95" i="1" s="1"/>
  <c r="AV95" i="1"/>
  <c r="AW95" i="1"/>
  <c r="BH96" i="1"/>
  <c r="BB96" i="1"/>
  <c r="BC96" i="1"/>
  <c r="AV96" i="1"/>
  <c r="AW96" i="1"/>
  <c r="BT96" i="1"/>
  <c r="BH97" i="1"/>
  <c r="BB97" i="1"/>
  <c r="BC97" i="1"/>
  <c r="BT97" i="1" s="1"/>
  <c r="AV97" i="1"/>
  <c r="AW97" i="1"/>
  <c r="BH98" i="1"/>
  <c r="BB98" i="1"/>
  <c r="BS98" i="1" s="1"/>
  <c r="BC98" i="1"/>
  <c r="AV98" i="1"/>
  <c r="AW98" i="1"/>
  <c r="BT98" i="1"/>
  <c r="BH99" i="1"/>
  <c r="BB99" i="1"/>
  <c r="BC99" i="1"/>
  <c r="BT99" i="1" s="1"/>
  <c r="AV99" i="1"/>
  <c r="AW99" i="1"/>
  <c r="BH100" i="1"/>
  <c r="BB100" i="1"/>
  <c r="BC100" i="1"/>
  <c r="AV100" i="1"/>
  <c r="AW100" i="1"/>
  <c r="BT100" i="1"/>
  <c r="BH101" i="1"/>
  <c r="BB101" i="1"/>
  <c r="BC101" i="1"/>
  <c r="BT101" i="1" s="1"/>
  <c r="AV101" i="1"/>
  <c r="AW101" i="1"/>
  <c r="BH102" i="1"/>
  <c r="BB102" i="1"/>
  <c r="BS102" i="1" s="1"/>
  <c r="BC102" i="1"/>
  <c r="AV102" i="1"/>
  <c r="AW102" i="1"/>
  <c r="BT102" i="1"/>
  <c r="BH103" i="1"/>
  <c r="BB103" i="1"/>
  <c r="BC103" i="1"/>
  <c r="BT103" i="1" s="1"/>
  <c r="AV103" i="1"/>
  <c r="AW103" i="1"/>
  <c r="BH104" i="1"/>
  <c r="BB104" i="1"/>
  <c r="BC104" i="1"/>
  <c r="AV104" i="1"/>
  <c r="AW104" i="1"/>
  <c r="BT104" i="1"/>
  <c r="BH105" i="1"/>
  <c r="BB105" i="1"/>
  <c r="BC105" i="1"/>
  <c r="BT105" i="1" s="1"/>
  <c r="AV105" i="1"/>
  <c r="AW105" i="1"/>
  <c r="BH106" i="1"/>
  <c r="BB106" i="1"/>
  <c r="BS106" i="1" s="1"/>
  <c r="BC106" i="1"/>
  <c r="AV106" i="1"/>
  <c r="AW106" i="1"/>
  <c r="BT106" i="1"/>
  <c r="BH107" i="1"/>
  <c r="BB107" i="1"/>
  <c r="BC107" i="1"/>
  <c r="BT107" i="1" s="1"/>
  <c r="AV107" i="1"/>
  <c r="AW107" i="1"/>
  <c r="BH108" i="1"/>
  <c r="BB108" i="1"/>
  <c r="BC108" i="1"/>
  <c r="AV108" i="1"/>
  <c r="AW108" i="1"/>
  <c r="BT108" i="1"/>
  <c r="BH109" i="1"/>
  <c r="BB109" i="1"/>
  <c r="BC109" i="1"/>
  <c r="BT109" i="1" s="1"/>
  <c r="AV109" i="1"/>
  <c r="AW109" i="1"/>
  <c r="BH110" i="1"/>
  <c r="BB110" i="1"/>
  <c r="BS110" i="1" s="1"/>
  <c r="BC110" i="1"/>
  <c r="AV110" i="1"/>
  <c r="AW110" i="1"/>
  <c r="BT110" i="1"/>
  <c r="BH111" i="1"/>
  <c r="BB111" i="1"/>
  <c r="BC111" i="1"/>
  <c r="BT111" i="1" s="1"/>
  <c r="AV111" i="1"/>
  <c r="AW111" i="1"/>
  <c r="BH112" i="1"/>
  <c r="BB112" i="1"/>
  <c r="BC112" i="1"/>
  <c r="AV112" i="1"/>
  <c r="AW112" i="1"/>
  <c r="BT112" i="1"/>
  <c r="BH113" i="1"/>
  <c r="BB113" i="1"/>
  <c r="BC113" i="1"/>
  <c r="BT113" i="1" s="1"/>
  <c r="AV113" i="1"/>
  <c r="AW113" i="1"/>
  <c r="BH114" i="1"/>
  <c r="BB114" i="1"/>
  <c r="BS114" i="1" s="1"/>
  <c r="BC114" i="1"/>
  <c r="AV114" i="1"/>
  <c r="AW114" i="1"/>
  <c r="BT114" i="1"/>
  <c r="BH115" i="1"/>
  <c r="BB115" i="1"/>
  <c r="BC115" i="1"/>
  <c r="BT115" i="1" s="1"/>
  <c r="AV115" i="1"/>
  <c r="AW115" i="1"/>
  <c r="BH116" i="1"/>
  <c r="BB116" i="1"/>
  <c r="BC116" i="1"/>
  <c r="AV116" i="1"/>
  <c r="AW116" i="1"/>
  <c r="BT116" i="1"/>
  <c r="BH117" i="1"/>
  <c r="BB117" i="1"/>
  <c r="BC117" i="1"/>
  <c r="BT117" i="1" s="1"/>
  <c r="AV117" i="1"/>
  <c r="AW117" i="1"/>
  <c r="BH118" i="1"/>
  <c r="BB118" i="1"/>
  <c r="BS118" i="1" s="1"/>
  <c r="BC118" i="1"/>
  <c r="AV118" i="1"/>
  <c r="AW118" i="1"/>
  <c r="BT118" i="1"/>
  <c r="BH119" i="1"/>
  <c r="BB119" i="1"/>
  <c r="BC119" i="1"/>
  <c r="BT119" i="1" s="1"/>
  <c r="AV119" i="1"/>
  <c r="AW119" i="1"/>
  <c r="BH120" i="1"/>
  <c r="BB120" i="1"/>
  <c r="BC120" i="1"/>
  <c r="AV120" i="1"/>
  <c r="AW120" i="1"/>
  <c r="BT120" i="1"/>
  <c r="BH121" i="1"/>
  <c r="BB121" i="1"/>
  <c r="BC121" i="1"/>
  <c r="BT121" i="1" s="1"/>
  <c r="AV121" i="1"/>
  <c r="AW121" i="1"/>
  <c r="BH122" i="1"/>
  <c r="BB122" i="1"/>
  <c r="BS122" i="1" s="1"/>
  <c r="BC122" i="1"/>
  <c r="AV122" i="1"/>
  <c r="AW122" i="1"/>
  <c r="BT122" i="1"/>
  <c r="BH123" i="1"/>
  <c r="BB123" i="1"/>
  <c r="BC123" i="1"/>
  <c r="BT123" i="1" s="1"/>
  <c r="AV123" i="1"/>
  <c r="AW123" i="1"/>
  <c r="BH124" i="1"/>
  <c r="BB124" i="1"/>
  <c r="BC124" i="1"/>
  <c r="AV124" i="1"/>
  <c r="AW124" i="1"/>
  <c r="BT124" i="1"/>
  <c r="BH125" i="1"/>
  <c r="BB125" i="1"/>
  <c r="BC125" i="1"/>
  <c r="BT125" i="1" s="1"/>
  <c r="AV125" i="1"/>
  <c r="AW125" i="1"/>
  <c r="BH126" i="1"/>
  <c r="BB126" i="1"/>
  <c r="BS126" i="1" s="1"/>
  <c r="BC126" i="1"/>
  <c r="AV126" i="1"/>
  <c r="AW126" i="1"/>
  <c r="BT126" i="1"/>
  <c r="BH3" i="1"/>
  <c r="BB3" i="1"/>
  <c r="BC3" i="1"/>
  <c r="BT3" i="1" s="1"/>
  <c r="AW3" i="1"/>
  <c r="AV3" i="1"/>
  <c r="BI4" i="1"/>
  <c r="BJ4" i="1"/>
  <c r="BS4" i="1" s="1"/>
  <c r="BD4" i="1"/>
  <c r="BF4" i="1"/>
  <c r="BI5" i="1"/>
  <c r="BJ5" i="1"/>
  <c r="BD5" i="1"/>
  <c r="BF5" i="1"/>
  <c r="BS5" i="1"/>
  <c r="BI6" i="1"/>
  <c r="BJ6" i="1"/>
  <c r="BD6" i="1"/>
  <c r="BS6" i="1" s="1"/>
  <c r="BF6" i="1"/>
  <c r="BI7" i="1"/>
  <c r="BJ7" i="1"/>
  <c r="BS7" i="1" s="1"/>
  <c r="BD7" i="1"/>
  <c r="BF7" i="1"/>
  <c r="BI8" i="1"/>
  <c r="BJ8" i="1"/>
  <c r="BS8" i="1" s="1"/>
  <c r="BD8" i="1"/>
  <c r="BF8" i="1"/>
  <c r="BI9" i="1"/>
  <c r="BJ9" i="1"/>
  <c r="BD9" i="1"/>
  <c r="BF9" i="1"/>
  <c r="BS9" i="1"/>
  <c r="BI10" i="1"/>
  <c r="BJ10" i="1"/>
  <c r="BD10" i="1"/>
  <c r="BS10" i="1" s="1"/>
  <c r="BF10" i="1"/>
  <c r="BI11" i="1"/>
  <c r="BJ11" i="1"/>
  <c r="BS11" i="1" s="1"/>
  <c r="BD11" i="1"/>
  <c r="BF11" i="1"/>
  <c r="BI12" i="1"/>
  <c r="BJ12" i="1"/>
  <c r="BS12" i="1" s="1"/>
  <c r="BD12" i="1"/>
  <c r="BF12" i="1"/>
  <c r="BI13" i="1"/>
  <c r="BJ13" i="1"/>
  <c r="BD13" i="1"/>
  <c r="BF13" i="1"/>
  <c r="BS13" i="1"/>
  <c r="BI14" i="1"/>
  <c r="BJ14" i="1"/>
  <c r="BD14" i="1"/>
  <c r="BS14" i="1" s="1"/>
  <c r="BF14" i="1"/>
  <c r="BI15" i="1"/>
  <c r="BJ15" i="1"/>
  <c r="BS15" i="1" s="1"/>
  <c r="BD15" i="1"/>
  <c r="BF15" i="1"/>
  <c r="BI16" i="1"/>
  <c r="BJ16" i="1"/>
  <c r="BS16" i="1" s="1"/>
  <c r="BD16" i="1"/>
  <c r="BF16" i="1"/>
  <c r="BI17" i="1"/>
  <c r="BJ17" i="1"/>
  <c r="BD17" i="1"/>
  <c r="BF17" i="1"/>
  <c r="BS17" i="1"/>
  <c r="BI18" i="1"/>
  <c r="BJ18" i="1"/>
  <c r="BD18" i="1"/>
  <c r="BS18" i="1" s="1"/>
  <c r="BF18" i="1"/>
  <c r="BI19" i="1"/>
  <c r="BJ19" i="1"/>
  <c r="BS19" i="1" s="1"/>
  <c r="BD19" i="1"/>
  <c r="BF19" i="1"/>
  <c r="BI20" i="1"/>
  <c r="BJ20" i="1"/>
  <c r="BS20" i="1" s="1"/>
  <c r="BD20" i="1"/>
  <c r="BF20" i="1"/>
  <c r="BI21" i="1"/>
  <c r="BJ21" i="1"/>
  <c r="BD21" i="1"/>
  <c r="BF21" i="1"/>
  <c r="BS21" i="1"/>
  <c r="BI22" i="1"/>
  <c r="BJ22" i="1"/>
  <c r="BD22" i="1"/>
  <c r="BS22" i="1" s="1"/>
  <c r="BF22" i="1"/>
  <c r="BI23" i="1"/>
  <c r="BJ23" i="1"/>
  <c r="BS23" i="1" s="1"/>
  <c r="BD23" i="1"/>
  <c r="BF23" i="1"/>
  <c r="BI24" i="1"/>
  <c r="BJ24" i="1"/>
  <c r="BS24" i="1" s="1"/>
  <c r="BD24" i="1"/>
  <c r="BF24" i="1"/>
  <c r="BI25" i="1"/>
  <c r="BJ25" i="1"/>
  <c r="BD25" i="1"/>
  <c r="BF25" i="1"/>
  <c r="BS25" i="1"/>
  <c r="BI26" i="1"/>
  <c r="BJ26" i="1"/>
  <c r="BD26" i="1"/>
  <c r="BS26" i="1" s="1"/>
  <c r="BF26" i="1"/>
  <c r="BI27" i="1"/>
  <c r="BJ27" i="1"/>
  <c r="BS27" i="1" s="1"/>
  <c r="BD27" i="1"/>
  <c r="BF27" i="1"/>
  <c r="BI28" i="1"/>
  <c r="BJ28" i="1"/>
  <c r="BS28" i="1" s="1"/>
  <c r="BD28" i="1"/>
  <c r="BF28" i="1"/>
  <c r="BI29" i="1"/>
  <c r="BJ29" i="1"/>
  <c r="BD29" i="1"/>
  <c r="BF29" i="1"/>
  <c r="BS29" i="1"/>
  <c r="BI30" i="1"/>
  <c r="BJ30" i="1"/>
  <c r="BD30" i="1"/>
  <c r="BS30" i="1" s="1"/>
  <c r="BF30" i="1"/>
  <c r="BI31" i="1"/>
  <c r="BJ31" i="1"/>
  <c r="BS31" i="1" s="1"/>
  <c r="BD31" i="1"/>
  <c r="BF31" i="1"/>
  <c r="BI32" i="1"/>
  <c r="BJ32" i="1"/>
  <c r="BS32" i="1" s="1"/>
  <c r="BD32" i="1"/>
  <c r="BF32" i="1"/>
  <c r="BI33" i="1"/>
  <c r="BJ33" i="1"/>
  <c r="BD33" i="1"/>
  <c r="BF33" i="1"/>
  <c r="BS33" i="1"/>
  <c r="BI34" i="1"/>
  <c r="BJ34" i="1"/>
  <c r="BD34" i="1"/>
  <c r="BS34" i="1" s="1"/>
  <c r="BF34" i="1"/>
  <c r="BI35" i="1"/>
  <c r="BJ35" i="1"/>
  <c r="BS35" i="1" s="1"/>
  <c r="BD35" i="1"/>
  <c r="BF35" i="1"/>
  <c r="BI36" i="1"/>
  <c r="BJ36" i="1"/>
  <c r="BS36" i="1" s="1"/>
  <c r="BD36" i="1"/>
  <c r="BF36" i="1"/>
  <c r="BI37" i="1"/>
  <c r="BJ37" i="1"/>
  <c r="BD37" i="1"/>
  <c r="BF37" i="1"/>
  <c r="BS37" i="1"/>
  <c r="BI38" i="1"/>
  <c r="BJ38" i="1"/>
  <c r="BD38" i="1"/>
  <c r="BS38" i="1" s="1"/>
  <c r="BF38" i="1"/>
  <c r="BI39" i="1"/>
  <c r="BJ39" i="1"/>
  <c r="BS39" i="1" s="1"/>
  <c r="BD39" i="1"/>
  <c r="BF39" i="1"/>
  <c r="BI40" i="1"/>
  <c r="BJ40" i="1"/>
  <c r="BS40" i="1" s="1"/>
  <c r="BD40" i="1"/>
  <c r="BF40" i="1"/>
  <c r="BI41" i="1"/>
  <c r="BJ41" i="1"/>
  <c r="BD41" i="1"/>
  <c r="BF41" i="1"/>
  <c r="BS41" i="1"/>
  <c r="BI42" i="1"/>
  <c r="BJ42" i="1"/>
  <c r="BD42" i="1"/>
  <c r="BS42" i="1" s="1"/>
  <c r="BF42" i="1"/>
  <c r="BI43" i="1"/>
  <c r="BJ43" i="1"/>
  <c r="BS43" i="1" s="1"/>
  <c r="BD43" i="1"/>
  <c r="BF43" i="1"/>
  <c r="BI44" i="1"/>
  <c r="BJ44" i="1"/>
  <c r="BS44" i="1" s="1"/>
  <c r="BD44" i="1"/>
  <c r="BF44" i="1"/>
  <c r="BI45" i="1"/>
  <c r="BJ45" i="1"/>
  <c r="BD45" i="1"/>
  <c r="BF45" i="1"/>
  <c r="BS45" i="1"/>
  <c r="BI46" i="1"/>
  <c r="BJ46" i="1"/>
  <c r="BD46" i="1"/>
  <c r="BS46" i="1" s="1"/>
  <c r="BF46" i="1"/>
  <c r="BI47" i="1"/>
  <c r="BJ47" i="1"/>
  <c r="BS47" i="1" s="1"/>
  <c r="BD47" i="1"/>
  <c r="BF47" i="1"/>
  <c r="BI48" i="1"/>
  <c r="BJ48" i="1"/>
  <c r="BS48" i="1" s="1"/>
  <c r="BD48" i="1"/>
  <c r="BF48" i="1"/>
  <c r="BI49" i="1"/>
  <c r="BJ49" i="1"/>
  <c r="BD49" i="1"/>
  <c r="BF49" i="1"/>
  <c r="BS49" i="1"/>
  <c r="BI50" i="1"/>
  <c r="BJ50" i="1"/>
  <c r="BD50" i="1"/>
  <c r="BS50" i="1" s="1"/>
  <c r="BF50" i="1"/>
  <c r="BI51" i="1"/>
  <c r="BJ51" i="1"/>
  <c r="BS51" i="1" s="1"/>
  <c r="BD51" i="1"/>
  <c r="BF51" i="1"/>
  <c r="BI52" i="1"/>
  <c r="BJ52" i="1"/>
  <c r="BS52" i="1" s="1"/>
  <c r="BD52" i="1"/>
  <c r="BF52" i="1"/>
  <c r="BI53" i="1"/>
  <c r="BJ53" i="1"/>
  <c r="BD53" i="1"/>
  <c r="BF53" i="1"/>
  <c r="BS53" i="1"/>
  <c r="BI54" i="1"/>
  <c r="BJ54" i="1"/>
  <c r="BD54" i="1"/>
  <c r="BS54" i="1" s="1"/>
  <c r="BF54" i="1"/>
  <c r="BI55" i="1"/>
  <c r="BJ55" i="1"/>
  <c r="BS55" i="1" s="1"/>
  <c r="BD55" i="1"/>
  <c r="BF55" i="1"/>
  <c r="BI56" i="1"/>
  <c r="BJ56" i="1"/>
  <c r="BS56" i="1" s="1"/>
  <c r="BD56" i="1"/>
  <c r="BF56" i="1"/>
  <c r="BI57" i="1"/>
  <c r="BJ57" i="1"/>
  <c r="BD57" i="1"/>
  <c r="BF57" i="1"/>
  <c r="BS57" i="1"/>
  <c r="BI58" i="1"/>
  <c r="BJ58" i="1"/>
  <c r="BD58" i="1"/>
  <c r="BS58" i="1" s="1"/>
  <c r="BF58" i="1"/>
  <c r="BI59" i="1"/>
  <c r="BJ59" i="1"/>
  <c r="BS59" i="1" s="1"/>
  <c r="BD59" i="1"/>
  <c r="BF59" i="1"/>
  <c r="BI60" i="1"/>
  <c r="BJ60" i="1"/>
  <c r="BS60" i="1" s="1"/>
  <c r="BD60" i="1"/>
  <c r="BF60" i="1"/>
  <c r="BI61" i="1"/>
  <c r="BJ61" i="1"/>
  <c r="BD61" i="1"/>
  <c r="BF61" i="1"/>
  <c r="BS61" i="1"/>
  <c r="BI62" i="1"/>
  <c r="BJ62" i="1"/>
  <c r="BD62" i="1"/>
  <c r="BS62" i="1" s="1"/>
  <c r="BF62" i="1"/>
  <c r="BI63" i="1"/>
  <c r="BJ63" i="1"/>
  <c r="BS63" i="1" s="1"/>
  <c r="BD63" i="1"/>
  <c r="BF63" i="1"/>
  <c r="BI64" i="1"/>
  <c r="BJ64" i="1"/>
  <c r="BS64" i="1" s="1"/>
  <c r="BD64" i="1"/>
  <c r="BF64" i="1"/>
  <c r="BI65" i="1"/>
  <c r="BJ65" i="1"/>
  <c r="BD65" i="1"/>
  <c r="BF65" i="1"/>
  <c r="BS65" i="1"/>
  <c r="BI66" i="1"/>
  <c r="BJ66" i="1"/>
  <c r="BD66" i="1"/>
  <c r="BS66" i="1" s="1"/>
  <c r="BF66" i="1"/>
  <c r="BI67" i="1"/>
  <c r="BJ67" i="1"/>
  <c r="BS67" i="1" s="1"/>
  <c r="BD67" i="1"/>
  <c r="BF67" i="1"/>
  <c r="BI68" i="1"/>
  <c r="BJ68" i="1"/>
  <c r="BS68" i="1" s="1"/>
  <c r="BD68" i="1"/>
  <c r="BF68" i="1"/>
  <c r="BI69" i="1"/>
  <c r="BJ69" i="1"/>
  <c r="BD69" i="1"/>
  <c r="BF69" i="1"/>
  <c r="BS69" i="1"/>
  <c r="BI70" i="1"/>
  <c r="BJ70" i="1"/>
  <c r="BD70" i="1"/>
  <c r="BS70" i="1" s="1"/>
  <c r="BF70" i="1"/>
  <c r="BI71" i="1"/>
  <c r="BJ71" i="1"/>
  <c r="BS71" i="1" s="1"/>
  <c r="BD71" i="1"/>
  <c r="BF71" i="1"/>
  <c r="BI72" i="1"/>
  <c r="BJ72" i="1"/>
  <c r="BS72" i="1" s="1"/>
  <c r="BD72" i="1"/>
  <c r="BF72" i="1"/>
  <c r="BI73" i="1"/>
  <c r="BJ73" i="1"/>
  <c r="BD73" i="1"/>
  <c r="BF73" i="1"/>
  <c r="BS73" i="1"/>
  <c r="BI74" i="1"/>
  <c r="BJ74" i="1"/>
  <c r="BD74" i="1"/>
  <c r="BS74" i="1" s="1"/>
  <c r="BF74" i="1"/>
  <c r="BI75" i="1"/>
  <c r="BJ75" i="1"/>
  <c r="BS75" i="1" s="1"/>
  <c r="BD75" i="1"/>
  <c r="BF75" i="1"/>
  <c r="BI76" i="1"/>
  <c r="BJ76" i="1"/>
  <c r="BS76" i="1" s="1"/>
  <c r="BD76" i="1"/>
  <c r="BF76" i="1"/>
  <c r="BI77" i="1"/>
  <c r="BJ77" i="1"/>
  <c r="BD77" i="1"/>
  <c r="BF77" i="1"/>
  <c r="BS77" i="1"/>
  <c r="BI78" i="1"/>
  <c r="BJ78" i="1"/>
  <c r="BD78" i="1"/>
  <c r="BS78" i="1" s="1"/>
  <c r="BF78" i="1"/>
  <c r="BI79" i="1"/>
  <c r="BJ79" i="1"/>
  <c r="BS79" i="1" s="1"/>
  <c r="BD79" i="1"/>
  <c r="BF79" i="1"/>
  <c r="BI80" i="1"/>
  <c r="BJ80" i="1"/>
  <c r="BS80" i="1" s="1"/>
  <c r="BD80" i="1"/>
  <c r="BF80" i="1"/>
  <c r="BI81" i="1"/>
  <c r="BJ81" i="1"/>
  <c r="BD81" i="1"/>
  <c r="BF81" i="1"/>
  <c r="BS81" i="1"/>
  <c r="BI82" i="1"/>
  <c r="BJ82" i="1"/>
  <c r="BD82" i="1"/>
  <c r="BS82" i="1" s="1"/>
  <c r="BF82" i="1"/>
  <c r="BI83" i="1"/>
  <c r="BJ83" i="1"/>
  <c r="BS83" i="1" s="1"/>
  <c r="BD83" i="1"/>
  <c r="BF83" i="1"/>
  <c r="BI84" i="1"/>
  <c r="BJ84" i="1"/>
  <c r="BS84" i="1" s="1"/>
  <c r="BD84" i="1"/>
  <c r="BF84" i="1"/>
  <c r="BI85" i="1"/>
  <c r="BJ85" i="1"/>
  <c r="BD85" i="1"/>
  <c r="BF85" i="1"/>
  <c r="BS85" i="1"/>
  <c r="BI86" i="1"/>
  <c r="BJ86" i="1"/>
  <c r="BD86" i="1"/>
  <c r="BS86" i="1" s="1"/>
  <c r="BF86" i="1"/>
  <c r="BI87" i="1"/>
  <c r="BJ87" i="1"/>
  <c r="BS87" i="1" s="1"/>
  <c r="BD87" i="1"/>
  <c r="BF87" i="1"/>
  <c r="BI88" i="1"/>
  <c r="BJ88" i="1"/>
  <c r="BS88" i="1" s="1"/>
  <c r="BD88" i="1"/>
  <c r="BF88" i="1"/>
  <c r="BI89" i="1"/>
  <c r="BJ89" i="1"/>
  <c r="BD89" i="1"/>
  <c r="BF89" i="1"/>
  <c r="BS89" i="1"/>
  <c r="BI90" i="1"/>
  <c r="BJ90" i="1"/>
  <c r="BD90" i="1"/>
  <c r="BS90" i="1" s="1"/>
  <c r="BF90" i="1"/>
  <c r="BI91" i="1"/>
  <c r="BJ91" i="1"/>
  <c r="BS91" i="1" s="1"/>
  <c r="BD91" i="1"/>
  <c r="BF91" i="1"/>
  <c r="BI92" i="1"/>
  <c r="BJ92" i="1"/>
  <c r="BS92" i="1" s="1"/>
  <c r="BD92" i="1"/>
  <c r="BF92" i="1"/>
  <c r="BI93" i="1"/>
  <c r="BJ93" i="1"/>
  <c r="BD93" i="1"/>
  <c r="BF93" i="1"/>
  <c r="BS93" i="1"/>
  <c r="BI94" i="1"/>
  <c r="BJ94" i="1"/>
  <c r="BD94" i="1"/>
  <c r="BF94" i="1"/>
  <c r="BI95" i="1"/>
  <c r="BJ95" i="1"/>
  <c r="BS95" i="1" s="1"/>
  <c r="BD95" i="1"/>
  <c r="BF95" i="1"/>
  <c r="BI96" i="1"/>
  <c r="BJ96" i="1"/>
  <c r="BS96" i="1" s="1"/>
  <c r="BD96" i="1"/>
  <c r="BF96" i="1"/>
  <c r="BI97" i="1"/>
  <c r="BJ97" i="1"/>
  <c r="BD97" i="1"/>
  <c r="BF97" i="1"/>
  <c r="BS97" i="1"/>
  <c r="BI98" i="1"/>
  <c r="BJ98" i="1"/>
  <c r="BD98" i="1"/>
  <c r="BF98" i="1"/>
  <c r="BI99" i="1"/>
  <c r="BJ99" i="1"/>
  <c r="BS99" i="1" s="1"/>
  <c r="BD99" i="1"/>
  <c r="BF99" i="1"/>
  <c r="BI100" i="1"/>
  <c r="BJ100" i="1"/>
  <c r="BS100" i="1" s="1"/>
  <c r="BD100" i="1"/>
  <c r="BF100" i="1"/>
  <c r="BI101" i="1"/>
  <c r="BJ101" i="1"/>
  <c r="BD101" i="1"/>
  <c r="BF101" i="1"/>
  <c r="BS101" i="1"/>
  <c r="BI102" i="1"/>
  <c r="BJ102" i="1"/>
  <c r="BD102" i="1"/>
  <c r="BF102" i="1"/>
  <c r="BI103" i="1"/>
  <c r="BJ103" i="1"/>
  <c r="BS103" i="1" s="1"/>
  <c r="BD103" i="1"/>
  <c r="BF103" i="1"/>
  <c r="BI104" i="1"/>
  <c r="BJ104" i="1"/>
  <c r="BS104" i="1" s="1"/>
  <c r="BD104" i="1"/>
  <c r="BF104" i="1"/>
  <c r="BI105" i="1"/>
  <c r="BJ105" i="1"/>
  <c r="BD105" i="1"/>
  <c r="BF105" i="1"/>
  <c r="BS105" i="1"/>
  <c r="BI106" i="1"/>
  <c r="BJ106" i="1"/>
  <c r="BD106" i="1"/>
  <c r="BF106" i="1"/>
  <c r="BI107" i="1"/>
  <c r="BJ107" i="1"/>
  <c r="BS107" i="1" s="1"/>
  <c r="BD107" i="1"/>
  <c r="BF107" i="1"/>
  <c r="BI108" i="1"/>
  <c r="BJ108" i="1"/>
  <c r="BS108" i="1" s="1"/>
  <c r="BD108" i="1"/>
  <c r="BF108" i="1"/>
  <c r="BI109" i="1"/>
  <c r="BJ109" i="1"/>
  <c r="BD109" i="1"/>
  <c r="BF109" i="1"/>
  <c r="BS109" i="1"/>
  <c r="BI110" i="1"/>
  <c r="BJ110" i="1"/>
  <c r="BD110" i="1"/>
  <c r="BF110" i="1"/>
  <c r="BI111" i="1"/>
  <c r="BJ111" i="1"/>
  <c r="BS111" i="1" s="1"/>
  <c r="BD111" i="1"/>
  <c r="BF111" i="1"/>
  <c r="BI112" i="1"/>
  <c r="BJ112" i="1"/>
  <c r="BS112" i="1" s="1"/>
  <c r="BD112" i="1"/>
  <c r="BF112" i="1"/>
  <c r="BI113" i="1"/>
  <c r="BJ113" i="1"/>
  <c r="BD113" i="1"/>
  <c r="BF113" i="1"/>
  <c r="BS113" i="1"/>
  <c r="BI114" i="1"/>
  <c r="BJ114" i="1"/>
  <c r="BD114" i="1"/>
  <c r="BF114" i="1"/>
  <c r="BI115" i="1"/>
  <c r="BJ115" i="1"/>
  <c r="BS115" i="1" s="1"/>
  <c r="BD115" i="1"/>
  <c r="BF115" i="1"/>
  <c r="BI116" i="1"/>
  <c r="BJ116" i="1"/>
  <c r="BS116" i="1" s="1"/>
  <c r="BD116" i="1"/>
  <c r="BF116" i="1"/>
  <c r="BI117" i="1"/>
  <c r="BJ117" i="1"/>
  <c r="BD117" i="1"/>
  <c r="BF117" i="1"/>
  <c r="BS117" i="1"/>
  <c r="BI118" i="1"/>
  <c r="BJ118" i="1"/>
  <c r="BD118" i="1"/>
  <c r="BF118" i="1"/>
  <c r="BI119" i="1"/>
  <c r="BJ119" i="1"/>
  <c r="BS119" i="1" s="1"/>
  <c r="BD119" i="1"/>
  <c r="BF119" i="1"/>
  <c r="BI120" i="1"/>
  <c r="BJ120" i="1"/>
  <c r="BS120" i="1" s="1"/>
  <c r="BD120" i="1"/>
  <c r="BF120" i="1"/>
  <c r="BI121" i="1"/>
  <c r="BJ121" i="1"/>
  <c r="BD121" i="1"/>
  <c r="BF121" i="1"/>
  <c r="BS121" i="1"/>
  <c r="BI122" i="1"/>
  <c r="BJ122" i="1"/>
  <c r="BD122" i="1"/>
  <c r="BF122" i="1"/>
  <c r="BI123" i="1"/>
  <c r="BJ123" i="1"/>
  <c r="BS123" i="1" s="1"/>
  <c r="BD123" i="1"/>
  <c r="BF123" i="1"/>
  <c r="BI124" i="1"/>
  <c r="BJ124" i="1"/>
  <c r="BS124" i="1" s="1"/>
  <c r="BD124" i="1"/>
  <c r="BF124" i="1"/>
  <c r="BI125" i="1"/>
  <c r="BJ125" i="1"/>
  <c r="BD125" i="1"/>
  <c r="BF125" i="1"/>
  <c r="BS125" i="1"/>
  <c r="BI126" i="1"/>
  <c r="BJ126" i="1"/>
  <c r="BD126" i="1"/>
  <c r="BF126" i="1"/>
  <c r="BI3" i="1"/>
  <c r="BJ3" i="1"/>
  <c r="BS3" i="1" s="1"/>
  <c r="BD3" i="1"/>
  <c r="BF3" i="1"/>
  <c r="BR4" i="1"/>
  <c r="BR5" i="1"/>
  <c r="BR6" i="1"/>
  <c r="BR7" i="1"/>
  <c r="BR8" i="1"/>
  <c r="BR9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3" i="1"/>
  <c r="AR4" i="1"/>
  <c r="AS4" i="1"/>
  <c r="BQ4" i="1" s="1"/>
  <c r="AU4" i="1"/>
  <c r="AQ4" i="1"/>
  <c r="AR5" i="1"/>
  <c r="AS5" i="1"/>
  <c r="AU5" i="1"/>
  <c r="AQ5" i="1"/>
  <c r="BQ5" i="1"/>
  <c r="AR6" i="1"/>
  <c r="AS6" i="1"/>
  <c r="AU6" i="1"/>
  <c r="BQ6" i="1" s="1"/>
  <c r="AQ6" i="1"/>
  <c r="AR7" i="1"/>
  <c r="AS7" i="1"/>
  <c r="BQ7" i="1" s="1"/>
  <c r="AU7" i="1"/>
  <c r="AQ7" i="1"/>
  <c r="AR8" i="1"/>
  <c r="AS8" i="1"/>
  <c r="BQ8" i="1" s="1"/>
  <c r="AU8" i="1"/>
  <c r="AQ8" i="1"/>
  <c r="AR9" i="1"/>
  <c r="AS9" i="1"/>
  <c r="AU9" i="1"/>
  <c r="AQ9" i="1"/>
  <c r="BQ9" i="1"/>
  <c r="AR10" i="1"/>
  <c r="AS10" i="1"/>
  <c r="AU10" i="1"/>
  <c r="BQ10" i="1" s="1"/>
  <c r="AQ10" i="1"/>
  <c r="AR11" i="1"/>
  <c r="AS11" i="1"/>
  <c r="BQ11" i="1" s="1"/>
  <c r="AU11" i="1"/>
  <c r="AQ11" i="1"/>
  <c r="AR12" i="1"/>
  <c r="AS12" i="1"/>
  <c r="BQ12" i="1" s="1"/>
  <c r="AU12" i="1"/>
  <c r="AQ12" i="1"/>
  <c r="AR13" i="1"/>
  <c r="AS13" i="1"/>
  <c r="AU13" i="1"/>
  <c r="AQ13" i="1"/>
  <c r="BQ13" i="1"/>
  <c r="AR14" i="1"/>
  <c r="AS14" i="1"/>
  <c r="AU14" i="1"/>
  <c r="BQ14" i="1" s="1"/>
  <c r="AQ14" i="1"/>
  <c r="AR15" i="1"/>
  <c r="AS15" i="1"/>
  <c r="BQ15" i="1" s="1"/>
  <c r="AU15" i="1"/>
  <c r="AQ15" i="1"/>
  <c r="AR16" i="1"/>
  <c r="AS16" i="1"/>
  <c r="BQ16" i="1" s="1"/>
  <c r="AU16" i="1"/>
  <c r="AQ16" i="1"/>
  <c r="AR17" i="1"/>
  <c r="AS17" i="1"/>
  <c r="AU17" i="1"/>
  <c r="AQ17" i="1"/>
  <c r="BQ17" i="1"/>
  <c r="AR18" i="1"/>
  <c r="AS18" i="1"/>
  <c r="AU18" i="1"/>
  <c r="BQ18" i="1" s="1"/>
  <c r="AQ18" i="1"/>
  <c r="AR19" i="1"/>
  <c r="AS19" i="1"/>
  <c r="BQ19" i="1" s="1"/>
  <c r="AU19" i="1"/>
  <c r="AQ19" i="1"/>
  <c r="AR20" i="1"/>
  <c r="AS20" i="1"/>
  <c r="BQ20" i="1" s="1"/>
  <c r="AU20" i="1"/>
  <c r="AQ20" i="1"/>
  <c r="AR21" i="1"/>
  <c r="AS21" i="1"/>
  <c r="AU21" i="1"/>
  <c r="AQ21" i="1"/>
  <c r="BQ21" i="1"/>
  <c r="AR22" i="1"/>
  <c r="AS22" i="1"/>
  <c r="AU22" i="1"/>
  <c r="BQ22" i="1" s="1"/>
  <c r="AQ22" i="1"/>
  <c r="AR23" i="1"/>
  <c r="AS23" i="1"/>
  <c r="BQ23" i="1" s="1"/>
  <c r="AU23" i="1"/>
  <c r="AQ23" i="1"/>
  <c r="AR24" i="1"/>
  <c r="AS24" i="1"/>
  <c r="BQ24" i="1" s="1"/>
  <c r="AU24" i="1"/>
  <c r="AQ24" i="1"/>
  <c r="AR25" i="1"/>
  <c r="BQ25" i="1" s="1"/>
  <c r="AS25" i="1"/>
  <c r="AU25" i="1"/>
  <c r="AQ25" i="1"/>
  <c r="AR26" i="1"/>
  <c r="AS26" i="1"/>
  <c r="AU26" i="1"/>
  <c r="BQ26" i="1" s="1"/>
  <c r="AQ26" i="1"/>
  <c r="AR27" i="1"/>
  <c r="AS27" i="1"/>
  <c r="BQ27" i="1" s="1"/>
  <c r="AU27" i="1"/>
  <c r="AQ27" i="1"/>
  <c r="AR28" i="1"/>
  <c r="AS28" i="1"/>
  <c r="BQ28" i="1" s="1"/>
  <c r="AU28" i="1"/>
  <c r="AQ28" i="1"/>
  <c r="AR29" i="1"/>
  <c r="BQ29" i="1" s="1"/>
  <c r="AS29" i="1"/>
  <c r="AU29" i="1"/>
  <c r="AQ29" i="1"/>
  <c r="AR30" i="1"/>
  <c r="AS30" i="1"/>
  <c r="AU30" i="1"/>
  <c r="BQ30" i="1" s="1"/>
  <c r="AQ30" i="1"/>
  <c r="AR31" i="1"/>
  <c r="AS31" i="1"/>
  <c r="BQ31" i="1" s="1"/>
  <c r="AU31" i="1"/>
  <c r="AQ31" i="1"/>
  <c r="AR32" i="1"/>
  <c r="AS32" i="1"/>
  <c r="BQ32" i="1" s="1"/>
  <c r="AU32" i="1"/>
  <c r="AQ32" i="1"/>
  <c r="AR33" i="1"/>
  <c r="BQ33" i="1" s="1"/>
  <c r="AS33" i="1"/>
  <c r="AU33" i="1"/>
  <c r="AQ33" i="1"/>
  <c r="AR34" i="1"/>
  <c r="AS34" i="1"/>
  <c r="AU34" i="1"/>
  <c r="BQ34" i="1" s="1"/>
  <c r="AQ34" i="1"/>
  <c r="AR35" i="1"/>
  <c r="AS35" i="1"/>
  <c r="BQ35" i="1" s="1"/>
  <c r="AU35" i="1"/>
  <c r="AQ35" i="1"/>
  <c r="AR36" i="1"/>
  <c r="AS36" i="1"/>
  <c r="BQ36" i="1" s="1"/>
  <c r="AU36" i="1"/>
  <c r="AQ36" i="1"/>
  <c r="AR37" i="1"/>
  <c r="BQ37" i="1" s="1"/>
  <c r="AS37" i="1"/>
  <c r="AU37" i="1"/>
  <c r="AQ37" i="1"/>
  <c r="AR38" i="1"/>
  <c r="AS38" i="1"/>
  <c r="AU38" i="1"/>
  <c r="BQ38" i="1" s="1"/>
  <c r="AQ38" i="1"/>
  <c r="AR39" i="1"/>
  <c r="AS39" i="1"/>
  <c r="BQ39" i="1" s="1"/>
  <c r="AU39" i="1"/>
  <c r="AQ39" i="1"/>
  <c r="AR40" i="1"/>
  <c r="AS40" i="1"/>
  <c r="BQ40" i="1" s="1"/>
  <c r="AU40" i="1"/>
  <c r="AQ40" i="1"/>
  <c r="AR41" i="1"/>
  <c r="BQ41" i="1" s="1"/>
  <c r="AS41" i="1"/>
  <c r="AU41" i="1"/>
  <c r="AQ41" i="1"/>
  <c r="AR42" i="1"/>
  <c r="AS42" i="1"/>
  <c r="AU42" i="1"/>
  <c r="BQ42" i="1" s="1"/>
  <c r="AQ42" i="1"/>
  <c r="AR43" i="1"/>
  <c r="AS43" i="1"/>
  <c r="BQ43" i="1" s="1"/>
  <c r="AU43" i="1"/>
  <c r="AQ43" i="1"/>
  <c r="AR44" i="1"/>
  <c r="AS44" i="1"/>
  <c r="BQ44" i="1" s="1"/>
  <c r="AU44" i="1"/>
  <c r="AQ44" i="1"/>
  <c r="AR45" i="1"/>
  <c r="BQ45" i="1" s="1"/>
  <c r="AS45" i="1"/>
  <c r="AU45" i="1"/>
  <c r="AQ45" i="1"/>
  <c r="AR46" i="1"/>
  <c r="AS46" i="1"/>
  <c r="AU46" i="1"/>
  <c r="BQ46" i="1" s="1"/>
  <c r="AQ46" i="1"/>
  <c r="AR47" i="1"/>
  <c r="AS47" i="1"/>
  <c r="BQ47" i="1" s="1"/>
  <c r="AU47" i="1"/>
  <c r="AQ47" i="1"/>
  <c r="AR48" i="1"/>
  <c r="AS48" i="1"/>
  <c r="BQ48" i="1" s="1"/>
  <c r="AU48" i="1"/>
  <c r="AQ48" i="1"/>
  <c r="AR49" i="1"/>
  <c r="BQ49" i="1" s="1"/>
  <c r="AS49" i="1"/>
  <c r="AU49" i="1"/>
  <c r="AQ49" i="1"/>
  <c r="AR50" i="1"/>
  <c r="AS50" i="1"/>
  <c r="AU50" i="1"/>
  <c r="BQ50" i="1" s="1"/>
  <c r="AQ50" i="1"/>
  <c r="AR51" i="1"/>
  <c r="AS51" i="1"/>
  <c r="BQ51" i="1" s="1"/>
  <c r="AU51" i="1"/>
  <c r="AQ51" i="1"/>
  <c r="AR52" i="1"/>
  <c r="AS52" i="1"/>
  <c r="BQ52" i="1" s="1"/>
  <c r="AU52" i="1"/>
  <c r="AQ52" i="1"/>
  <c r="AR53" i="1"/>
  <c r="BQ53" i="1" s="1"/>
  <c r="AS53" i="1"/>
  <c r="AU53" i="1"/>
  <c r="AQ53" i="1"/>
  <c r="AR54" i="1"/>
  <c r="AS54" i="1"/>
  <c r="AU54" i="1"/>
  <c r="BQ54" i="1" s="1"/>
  <c r="AQ54" i="1"/>
  <c r="AR55" i="1"/>
  <c r="AS55" i="1"/>
  <c r="BQ55" i="1" s="1"/>
  <c r="AU55" i="1"/>
  <c r="AQ55" i="1"/>
  <c r="AR56" i="1"/>
  <c r="AS56" i="1"/>
  <c r="BQ56" i="1" s="1"/>
  <c r="AU56" i="1"/>
  <c r="AQ56" i="1"/>
  <c r="AR57" i="1"/>
  <c r="BQ57" i="1" s="1"/>
  <c r="AS57" i="1"/>
  <c r="AU57" i="1"/>
  <c r="AQ57" i="1"/>
  <c r="AR58" i="1"/>
  <c r="AS58" i="1"/>
  <c r="AU58" i="1"/>
  <c r="BQ58" i="1" s="1"/>
  <c r="AQ58" i="1"/>
  <c r="AR59" i="1"/>
  <c r="AS59" i="1"/>
  <c r="BQ59" i="1" s="1"/>
  <c r="AU59" i="1"/>
  <c r="AQ59" i="1"/>
  <c r="AR60" i="1"/>
  <c r="AS60" i="1"/>
  <c r="BQ60" i="1" s="1"/>
  <c r="AU60" i="1"/>
  <c r="AQ60" i="1"/>
  <c r="AR61" i="1"/>
  <c r="BQ61" i="1" s="1"/>
  <c r="AS61" i="1"/>
  <c r="AU61" i="1"/>
  <c r="AQ61" i="1"/>
  <c r="AR62" i="1"/>
  <c r="AS62" i="1"/>
  <c r="AU62" i="1"/>
  <c r="BQ62" i="1" s="1"/>
  <c r="AQ62" i="1"/>
  <c r="AR63" i="1"/>
  <c r="AS63" i="1"/>
  <c r="BQ63" i="1" s="1"/>
  <c r="AU63" i="1"/>
  <c r="AQ63" i="1"/>
  <c r="AR64" i="1"/>
  <c r="AS64" i="1"/>
  <c r="BQ64" i="1" s="1"/>
  <c r="AU64" i="1"/>
  <c r="AQ64" i="1"/>
  <c r="AR65" i="1"/>
  <c r="BQ65" i="1" s="1"/>
  <c r="AS65" i="1"/>
  <c r="AU65" i="1"/>
  <c r="AQ65" i="1"/>
  <c r="AR66" i="1"/>
  <c r="AS66" i="1"/>
  <c r="AU66" i="1"/>
  <c r="BQ66" i="1" s="1"/>
  <c r="AQ66" i="1"/>
  <c r="AR67" i="1"/>
  <c r="AS67" i="1"/>
  <c r="BQ67" i="1" s="1"/>
  <c r="AU67" i="1"/>
  <c r="AQ67" i="1"/>
  <c r="AR68" i="1"/>
  <c r="AS68" i="1"/>
  <c r="BQ68" i="1" s="1"/>
  <c r="AU68" i="1"/>
  <c r="AQ68" i="1"/>
  <c r="AR69" i="1"/>
  <c r="BQ69" i="1" s="1"/>
  <c r="AS69" i="1"/>
  <c r="AU69" i="1"/>
  <c r="AQ69" i="1"/>
  <c r="AR70" i="1"/>
  <c r="AS70" i="1"/>
  <c r="AU70" i="1"/>
  <c r="BQ70" i="1" s="1"/>
  <c r="AQ70" i="1"/>
  <c r="AR71" i="1"/>
  <c r="AS71" i="1"/>
  <c r="BQ71" i="1" s="1"/>
  <c r="AU71" i="1"/>
  <c r="AQ71" i="1"/>
  <c r="AR72" i="1"/>
  <c r="AS72" i="1"/>
  <c r="BQ72" i="1" s="1"/>
  <c r="AU72" i="1"/>
  <c r="AQ72" i="1"/>
  <c r="AR73" i="1"/>
  <c r="BQ73" i="1" s="1"/>
  <c r="AS73" i="1"/>
  <c r="AU73" i="1"/>
  <c r="AQ73" i="1"/>
  <c r="AR74" i="1"/>
  <c r="AS74" i="1"/>
  <c r="AU74" i="1"/>
  <c r="BQ74" i="1" s="1"/>
  <c r="AQ74" i="1"/>
  <c r="AR75" i="1"/>
  <c r="AS75" i="1"/>
  <c r="BQ75" i="1" s="1"/>
  <c r="AU75" i="1"/>
  <c r="AQ75" i="1"/>
  <c r="AR76" i="1"/>
  <c r="AS76" i="1"/>
  <c r="BQ76" i="1" s="1"/>
  <c r="AU76" i="1"/>
  <c r="AQ76" i="1"/>
  <c r="AR77" i="1"/>
  <c r="BQ77" i="1" s="1"/>
  <c r="AS77" i="1"/>
  <c r="AU77" i="1"/>
  <c r="AQ77" i="1"/>
  <c r="AR78" i="1"/>
  <c r="AS78" i="1"/>
  <c r="AU78" i="1"/>
  <c r="BQ78" i="1" s="1"/>
  <c r="AQ78" i="1"/>
  <c r="AR79" i="1"/>
  <c r="AS79" i="1"/>
  <c r="BQ79" i="1" s="1"/>
  <c r="AU79" i="1"/>
  <c r="AQ79" i="1"/>
  <c r="AR80" i="1"/>
  <c r="AS80" i="1"/>
  <c r="BQ80" i="1" s="1"/>
  <c r="AU80" i="1"/>
  <c r="AQ80" i="1"/>
  <c r="AR81" i="1"/>
  <c r="BQ81" i="1" s="1"/>
  <c r="AS81" i="1"/>
  <c r="AU81" i="1"/>
  <c r="AQ81" i="1"/>
  <c r="AR82" i="1"/>
  <c r="AS82" i="1"/>
  <c r="AU82" i="1"/>
  <c r="BQ82" i="1" s="1"/>
  <c r="AQ82" i="1"/>
  <c r="AR83" i="1"/>
  <c r="AS83" i="1"/>
  <c r="BQ83" i="1" s="1"/>
  <c r="AU83" i="1"/>
  <c r="AQ83" i="1"/>
  <c r="AR84" i="1"/>
  <c r="AS84" i="1"/>
  <c r="BQ84" i="1" s="1"/>
  <c r="AU84" i="1"/>
  <c r="AQ84" i="1"/>
  <c r="AR85" i="1"/>
  <c r="BQ85" i="1" s="1"/>
  <c r="AS85" i="1"/>
  <c r="AU85" i="1"/>
  <c r="AQ85" i="1"/>
  <c r="AR86" i="1"/>
  <c r="AS86" i="1"/>
  <c r="AU86" i="1"/>
  <c r="BQ86" i="1" s="1"/>
  <c r="AQ86" i="1"/>
  <c r="AR87" i="1"/>
  <c r="AS87" i="1"/>
  <c r="BQ87" i="1" s="1"/>
  <c r="AU87" i="1"/>
  <c r="AQ87" i="1"/>
  <c r="AR88" i="1"/>
  <c r="AS88" i="1"/>
  <c r="BQ88" i="1" s="1"/>
  <c r="AU88" i="1"/>
  <c r="AQ88" i="1"/>
  <c r="AR89" i="1"/>
  <c r="AS89" i="1"/>
  <c r="AU89" i="1"/>
  <c r="AQ89" i="1"/>
  <c r="BQ89" i="1"/>
  <c r="AR90" i="1"/>
  <c r="AS90" i="1"/>
  <c r="AU90" i="1"/>
  <c r="BQ90" i="1" s="1"/>
  <c r="AQ90" i="1"/>
  <c r="AR91" i="1"/>
  <c r="AS91" i="1"/>
  <c r="BQ91" i="1" s="1"/>
  <c r="AU91" i="1"/>
  <c r="AQ91" i="1"/>
  <c r="AR92" i="1"/>
  <c r="AS92" i="1"/>
  <c r="BQ92" i="1" s="1"/>
  <c r="AU92" i="1"/>
  <c r="AQ92" i="1"/>
  <c r="AR93" i="1"/>
  <c r="BQ93" i="1" s="1"/>
  <c r="AS93" i="1"/>
  <c r="AU93" i="1"/>
  <c r="AQ93" i="1"/>
  <c r="AR94" i="1"/>
  <c r="AS94" i="1"/>
  <c r="AU94" i="1"/>
  <c r="BQ94" i="1" s="1"/>
  <c r="AQ94" i="1"/>
  <c r="AR95" i="1"/>
  <c r="AS95" i="1"/>
  <c r="BQ95" i="1" s="1"/>
  <c r="AU95" i="1"/>
  <c r="AQ95" i="1"/>
  <c r="AR96" i="1"/>
  <c r="AS96" i="1"/>
  <c r="BQ96" i="1" s="1"/>
  <c r="AU96" i="1"/>
  <c r="AQ96" i="1"/>
  <c r="AR97" i="1"/>
  <c r="BQ97" i="1" s="1"/>
  <c r="AS97" i="1"/>
  <c r="AU97" i="1"/>
  <c r="AQ97" i="1"/>
  <c r="AR98" i="1"/>
  <c r="AS98" i="1"/>
  <c r="AU98" i="1"/>
  <c r="BQ98" i="1" s="1"/>
  <c r="AQ98" i="1"/>
  <c r="AR99" i="1"/>
  <c r="AS99" i="1"/>
  <c r="BQ99" i="1" s="1"/>
  <c r="AU99" i="1"/>
  <c r="AQ99" i="1"/>
  <c r="AR100" i="1"/>
  <c r="AS100" i="1"/>
  <c r="BQ100" i="1" s="1"/>
  <c r="AU100" i="1"/>
  <c r="AQ100" i="1"/>
  <c r="AR101" i="1"/>
  <c r="BQ101" i="1" s="1"/>
  <c r="AS101" i="1"/>
  <c r="AU101" i="1"/>
  <c r="AQ101" i="1"/>
  <c r="AR102" i="1"/>
  <c r="AS102" i="1"/>
  <c r="AU102" i="1"/>
  <c r="BQ102" i="1" s="1"/>
  <c r="AQ102" i="1"/>
  <c r="AR103" i="1"/>
  <c r="AS103" i="1"/>
  <c r="BQ103" i="1" s="1"/>
  <c r="AU103" i="1"/>
  <c r="AQ103" i="1"/>
  <c r="AR104" i="1"/>
  <c r="AS104" i="1"/>
  <c r="BQ104" i="1" s="1"/>
  <c r="AU104" i="1"/>
  <c r="AQ104" i="1"/>
  <c r="AR105" i="1"/>
  <c r="BQ105" i="1" s="1"/>
  <c r="AS105" i="1"/>
  <c r="AU105" i="1"/>
  <c r="AQ105" i="1"/>
  <c r="AR106" i="1"/>
  <c r="AS106" i="1"/>
  <c r="AU106" i="1"/>
  <c r="BQ106" i="1" s="1"/>
  <c r="AQ106" i="1"/>
  <c r="AR107" i="1"/>
  <c r="AS107" i="1"/>
  <c r="BQ107" i="1" s="1"/>
  <c r="AU107" i="1"/>
  <c r="AQ107" i="1"/>
  <c r="AR108" i="1"/>
  <c r="AS108" i="1"/>
  <c r="BQ108" i="1" s="1"/>
  <c r="AU108" i="1"/>
  <c r="AQ108" i="1"/>
  <c r="AR109" i="1"/>
  <c r="BQ109" i="1" s="1"/>
  <c r="AS109" i="1"/>
  <c r="AU109" i="1"/>
  <c r="AQ109" i="1"/>
  <c r="AR110" i="1"/>
  <c r="AS110" i="1"/>
  <c r="AU110" i="1"/>
  <c r="BQ110" i="1" s="1"/>
  <c r="AQ110" i="1"/>
  <c r="AR111" i="1"/>
  <c r="AS111" i="1"/>
  <c r="BQ111" i="1" s="1"/>
  <c r="AU111" i="1"/>
  <c r="AQ111" i="1"/>
  <c r="AR112" i="1"/>
  <c r="AS112" i="1"/>
  <c r="BQ112" i="1" s="1"/>
  <c r="AU112" i="1"/>
  <c r="AQ112" i="1"/>
  <c r="AR113" i="1"/>
  <c r="BQ113" i="1" s="1"/>
  <c r="AS113" i="1"/>
  <c r="AU113" i="1"/>
  <c r="AQ113" i="1"/>
  <c r="AR114" i="1"/>
  <c r="AS114" i="1"/>
  <c r="AU114" i="1"/>
  <c r="BQ114" i="1" s="1"/>
  <c r="AQ114" i="1"/>
  <c r="AR115" i="1"/>
  <c r="AS115" i="1"/>
  <c r="BQ115" i="1" s="1"/>
  <c r="AU115" i="1"/>
  <c r="AQ115" i="1"/>
  <c r="AR116" i="1"/>
  <c r="AS116" i="1"/>
  <c r="BQ116" i="1" s="1"/>
  <c r="AU116" i="1"/>
  <c r="AQ116" i="1"/>
  <c r="AR117" i="1"/>
  <c r="BQ117" i="1" s="1"/>
  <c r="AS117" i="1"/>
  <c r="AU117" i="1"/>
  <c r="AQ117" i="1"/>
  <c r="AR118" i="1"/>
  <c r="AS118" i="1"/>
  <c r="AU118" i="1"/>
  <c r="BQ118" i="1" s="1"/>
  <c r="AQ118" i="1"/>
  <c r="AR119" i="1"/>
  <c r="AS119" i="1"/>
  <c r="BQ119" i="1" s="1"/>
  <c r="AU119" i="1"/>
  <c r="AQ119" i="1"/>
  <c r="AR120" i="1"/>
  <c r="AS120" i="1"/>
  <c r="BQ120" i="1" s="1"/>
  <c r="AU120" i="1"/>
  <c r="AQ120" i="1"/>
  <c r="AR121" i="1"/>
  <c r="AS121" i="1"/>
  <c r="AU121" i="1"/>
  <c r="AQ121" i="1"/>
  <c r="BQ121" i="1"/>
  <c r="AR122" i="1"/>
  <c r="AS122" i="1"/>
  <c r="AU122" i="1"/>
  <c r="BQ122" i="1" s="1"/>
  <c r="AQ122" i="1"/>
  <c r="AR123" i="1"/>
  <c r="AS123" i="1"/>
  <c r="BQ123" i="1" s="1"/>
  <c r="AU123" i="1"/>
  <c r="AQ123" i="1"/>
  <c r="AR124" i="1"/>
  <c r="AS124" i="1"/>
  <c r="BQ124" i="1" s="1"/>
  <c r="AU124" i="1"/>
  <c r="AQ124" i="1"/>
  <c r="AR125" i="1"/>
  <c r="BQ125" i="1" s="1"/>
  <c r="AS125" i="1"/>
  <c r="AU125" i="1"/>
  <c r="AQ125" i="1"/>
  <c r="AR126" i="1"/>
  <c r="AS126" i="1"/>
  <c r="AU126" i="1"/>
  <c r="BQ126" i="1" s="1"/>
  <c r="AQ126" i="1"/>
  <c r="AR3" i="1"/>
  <c r="AS3" i="1"/>
  <c r="BQ3" i="1" s="1"/>
  <c r="AU3" i="1"/>
  <c r="AQ3" i="1"/>
  <c r="AX4" i="1"/>
  <c r="AY4" i="1"/>
  <c r="AZ4" i="1"/>
  <c r="BA4" i="1"/>
  <c r="BE4" i="1"/>
  <c r="BG4" i="1"/>
  <c r="AX5" i="1"/>
  <c r="AY5" i="1"/>
  <c r="AZ5" i="1"/>
  <c r="BA5" i="1"/>
  <c r="BE5" i="1"/>
  <c r="BG5" i="1"/>
  <c r="AX6" i="1"/>
  <c r="AY6" i="1"/>
  <c r="AZ6" i="1"/>
  <c r="BA6" i="1"/>
  <c r="BE6" i="1"/>
  <c r="BG6" i="1"/>
  <c r="AX7" i="1"/>
  <c r="AY7" i="1"/>
  <c r="AZ7" i="1"/>
  <c r="BA7" i="1"/>
  <c r="BE7" i="1"/>
  <c r="BG7" i="1"/>
  <c r="AX8" i="1"/>
  <c r="AY8" i="1"/>
  <c r="AZ8" i="1"/>
  <c r="BA8" i="1"/>
  <c r="BE8" i="1"/>
  <c r="BG8" i="1"/>
  <c r="AX9" i="1"/>
  <c r="AY9" i="1"/>
  <c r="AZ9" i="1"/>
  <c r="BA9" i="1"/>
  <c r="BE9" i="1"/>
  <c r="BG9" i="1"/>
  <c r="AX10" i="1"/>
  <c r="AY10" i="1"/>
  <c r="AZ10" i="1"/>
  <c r="BA10" i="1"/>
  <c r="BE10" i="1"/>
  <c r="BG10" i="1"/>
  <c r="AX11" i="1"/>
  <c r="AY11" i="1"/>
  <c r="AZ11" i="1"/>
  <c r="BA11" i="1"/>
  <c r="BE11" i="1"/>
  <c r="BG11" i="1"/>
  <c r="AX12" i="1"/>
  <c r="AY12" i="1"/>
  <c r="AZ12" i="1"/>
  <c r="BA12" i="1"/>
  <c r="BE12" i="1"/>
  <c r="BG12" i="1"/>
  <c r="AX13" i="1"/>
  <c r="AY13" i="1"/>
  <c r="AZ13" i="1"/>
  <c r="BA13" i="1"/>
  <c r="BE13" i="1"/>
  <c r="BG13" i="1"/>
  <c r="AX14" i="1"/>
  <c r="AY14" i="1"/>
  <c r="AZ14" i="1"/>
  <c r="BA14" i="1"/>
  <c r="BE14" i="1"/>
  <c r="BG14" i="1"/>
  <c r="AX15" i="1"/>
  <c r="AY15" i="1"/>
  <c r="AZ15" i="1"/>
  <c r="BA15" i="1"/>
  <c r="BE15" i="1"/>
  <c r="BG15" i="1"/>
  <c r="AX16" i="1"/>
  <c r="AY16" i="1"/>
  <c r="AZ16" i="1"/>
  <c r="BA16" i="1"/>
  <c r="BE16" i="1"/>
  <c r="BG16" i="1"/>
  <c r="AX17" i="1"/>
  <c r="AY17" i="1"/>
  <c r="AZ17" i="1"/>
  <c r="BA17" i="1"/>
  <c r="BE17" i="1"/>
  <c r="BG17" i="1"/>
  <c r="AX18" i="1"/>
  <c r="AY18" i="1"/>
  <c r="AZ18" i="1"/>
  <c r="BA18" i="1"/>
  <c r="BE18" i="1"/>
  <c r="BG18" i="1"/>
  <c r="AX19" i="1"/>
  <c r="AY19" i="1"/>
  <c r="AZ19" i="1"/>
  <c r="BA19" i="1"/>
  <c r="BE19" i="1"/>
  <c r="BG19" i="1"/>
  <c r="AX20" i="1"/>
  <c r="AY20" i="1"/>
  <c r="AZ20" i="1"/>
  <c r="BA20" i="1"/>
  <c r="BE20" i="1"/>
  <c r="BG20" i="1"/>
  <c r="AX21" i="1"/>
  <c r="AY21" i="1"/>
  <c r="AZ21" i="1"/>
  <c r="BA21" i="1"/>
  <c r="BE21" i="1"/>
  <c r="BG21" i="1"/>
  <c r="AX22" i="1"/>
  <c r="AY22" i="1"/>
  <c r="AZ22" i="1"/>
  <c r="BA22" i="1"/>
  <c r="BE22" i="1"/>
  <c r="BG22" i="1"/>
  <c r="AX23" i="1"/>
  <c r="AY23" i="1"/>
  <c r="AZ23" i="1"/>
  <c r="BA23" i="1"/>
  <c r="BE23" i="1"/>
  <c r="BG23" i="1"/>
  <c r="AX24" i="1"/>
  <c r="AY24" i="1"/>
  <c r="AZ24" i="1"/>
  <c r="BA24" i="1"/>
  <c r="BE24" i="1"/>
  <c r="BG24" i="1"/>
  <c r="AX25" i="1"/>
  <c r="AY25" i="1"/>
  <c r="AZ25" i="1"/>
  <c r="BA25" i="1"/>
  <c r="BE25" i="1"/>
  <c r="BG25" i="1"/>
  <c r="AX26" i="1"/>
  <c r="AY26" i="1"/>
  <c r="AZ26" i="1"/>
  <c r="BA26" i="1"/>
  <c r="BE26" i="1"/>
  <c r="BG26" i="1"/>
  <c r="AX27" i="1"/>
  <c r="AY27" i="1"/>
  <c r="AZ27" i="1"/>
  <c r="BA27" i="1"/>
  <c r="BE27" i="1"/>
  <c r="BG27" i="1"/>
  <c r="AX28" i="1"/>
  <c r="AY28" i="1"/>
  <c r="AZ28" i="1"/>
  <c r="BA28" i="1"/>
  <c r="BE28" i="1"/>
  <c r="BG28" i="1"/>
  <c r="AX29" i="1"/>
  <c r="AY29" i="1"/>
  <c r="AZ29" i="1"/>
  <c r="BA29" i="1"/>
  <c r="BE29" i="1"/>
  <c r="BG29" i="1"/>
  <c r="AX30" i="1"/>
  <c r="AY30" i="1"/>
  <c r="AZ30" i="1"/>
  <c r="BA30" i="1"/>
  <c r="BE30" i="1"/>
  <c r="BG30" i="1"/>
  <c r="AX31" i="1"/>
  <c r="AY31" i="1"/>
  <c r="AZ31" i="1"/>
  <c r="BA31" i="1"/>
  <c r="BE31" i="1"/>
  <c r="BG31" i="1"/>
  <c r="AX32" i="1"/>
  <c r="AY32" i="1"/>
  <c r="AZ32" i="1"/>
  <c r="BA32" i="1"/>
  <c r="BE32" i="1"/>
  <c r="BG32" i="1"/>
  <c r="AX33" i="1"/>
  <c r="AY33" i="1"/>
  <c r="AZ33" i="1"/>
  <c r="BA33" i="1"/>
  <c r="BE33" i="1"/>
  <c r="BG33" i="1"/>
  <c r="AX34" i="1"/>
  <c r="AY34" i="1"/>
  <c r="AZ34" i="1"/>
  <c r="BA34" i="1"/>
  <c r="BE34" i="1"/>
  <c r="BG34" i="1"/>
  <c r="AX35" i="1"/>
  <c r="AY35" i="1"/>
  <c r="AZ35" i="1"/>
  <c r="BA35" i="1"/>
  <c r="BE35" i="1"/>
  <c r="BG35" i="1"/>
  <c r="AX36" i="1"/>
  <c r="AY36" i="1"/>
  <c r="AZ36" i="1"/>
  <c r="BA36" i="1"/>
  <c r="BE36" i="1"/>
  <c r="BG36" i="1"/>
  <c r="AX37" i="1"/>
  <c r="AY37" i="1"/>
  <c r="AZ37" i="1"/>
  <c r="BA37" i="1"/>
  <c r="BE37" i="1"/>
  <c r="BG37" i="1"/>
  <c r="AX38" i="1"/>
  <c r="AY38" i="1"/>
  <c r="AZ38" i="1"/>
  <c r="BA38" i="1"/>
  <c r="BE38" i="1"/>
  <c r="BG38" i="1"/>
  <c r="AX39" i="1"/>
  <c r="AY39" i="1"/>
  <c r="AZ39" i="1"/>
  <c r="BA39" i="1"/>
  <c r="BE39" i="1"/>
  <c r="BG39" i="1"/>
  <c r="AX40" i="1"/>
  <c r="AY40" i="1"/>
  <c r="AZ40" i="1"/>
  <c r="BA40" i="1"/>
  <c r="BE40" i="1"/>
  <c r="BG40" i="1"/>
  <c r="AX41" i="1"/>
  <c r="AY41" i="1"/>
  <c r="AZ41" i="1"/>
  <c r="BA41" i="1"/>
  <c r="BE41" i="1"/>
  <c r="BG41" i="1"/>
  <c r="AX42" i="1"/>
  <c r="AY42" i="1"/>
  <c r="AZ42" i="1"/>
  <c r="BA42" i="1"/>
  <c r="BE42" i="1"/>
  <c r="BG42" i="1"/>
  <c r="AX43" i="1"/>
  <c r="AY43" i="1"/>
  <c r="AZ43" i="1"/>
  <c r="BA43" i="1"/>
  <c r="BE43" i="1"/>
  <c r="BG43" i="1"/>
  <c r="AX44" i="1"/>
  <c r="AY44" i="1"/>
  <c r="AZ44" i="1"/>
  <c r="BA44" i="1"/>
  <c r="BE44" i="1"/>
  <c r="BG44" i="1"/>
  <c r="AX45" i="1"/>
  <c r="AY45" i="1"/>
  <c r="AZ45" i="1"/>
  <c r="BA45" i="1"/>
  <c r="BE45" i="1"/>
  <c r="BG45" i="1"/>
  <c r="AX46" i="1"/>
  <c r="AY46" i="1"/>
  <c r="AZ46" i="1"/>
  <c r="BA46" i="1"/>
  <c r="BE46" i="1"/>
  <c r="BG46" i="1"/>
  <c r="AX47" i="1"/>
  <c r="AY47" i="1"/>
  <c r="AZ47" i="1"/>
  <c r="BA47" i="1"/>
  <c r="BE47" i="1"/>
  <c r="BG47" i="1"/>
  <c r="AX48" i="1"/>
  <c r="AY48" i="1"/>
  <c r="AZ48" i="1"/>
  <c r="BA48" i="1"/>
  <c r="BE48" i="1"/>
  <c r="BG48" i="1"/>
  <c r="AX49" i="1"/>
  <c r="AY49" i="1"/>
  <c r="AZ49" i="1"/>
  <c r="BA49" i="1"/>
  <c r="BE49" i="1"/>
  <c r="BG49" i="1"/>
  <c r="AX50" i="1"/>
  <c r="AY50" i="1"/>
  <c r="AZ50" i="1"/>
  <c r="BA50" i="1"/>
  <c r="BE50" i="1"/>
  <c r="BG50" i="1"/>
  <c r="AX51" i="1"/>
  <c r="AY51" i="1"/>
  <c r="AZ51" i="1"/>
  <c r="BA51" i="1"/>
  <c r="BE51" i="1"/>
  <c r="BG51" i="1"/>
  <c r="AX52" i="1"/>
  <c r="AY52" i="1"/>
  <c r="AZ52" i="1"/>
  <c r="BA52" i="1"/>
  <c r="BE52" i="1"/>
  <c r="BG52" i="1"/>
  <c r="AX53" i="1"/>
  <c r="AY53" i="1"/>
  <c r="AZ53" i="1"/>
  <c r="BA53" i="1"/>
  <c r="BE53" i="1"/>
  <c r="BG53" i="1"/>
  <c r="AX54" i="1"/>
  <c r="AY54" i="1"/>
  <c r="AZ54" i="1"/>
  <c r="BA54" i="1"/>
  <c r="BE54" i="1"/>
  <c r="BG54" i="1"/>
  <c r="AX55" i="1"/>
  <c r="AY55" i="1"/>
  <c r="AZ55" i="1"/>
  <c r="BA55" i="1"/>
  <c r="BE55" i="1"/>
  <c r="BG55" i="1"/>
  <c r="AX56" i="1"/>
  <c r="AY56" i="1"/>
  <c r="AZ56" i="1"/>
  <c r="BA56" i="1"/>
  <c r="BE56" i="1"/>
  <c r="BG56" i="1"/>
  <c r="AX57" i="1"/>
  <c r="AY57" i="1"/>
  <c r="AZ57" i="1"/>
  <c r="BA57" i="1"/>
  <c r="BE57" i="1"/>
  <c r="BG57" i="1"/>
  <c r="AX58" i="1"/>
  <c r="AY58" i="1"/>
  <c r="AZ58" i="1"/>
  <c r="BA58" i="1"/>
  <c r="BE58" i="1"/>
  <c r="BG58" i="1"/>
  <c r="AX59" i="1"/>
  <c r="AY59" i="1"/>
  <c r="AZ59" i="1"/>
  <c r="BA59" i="1"/>
  <c r="BE59" i="1"/>
  <c r="BG59" i="1"/>
  <c r="AX60" i="1"/>
  <c r="AY60" i="1"/>
  <c r="AZ60" i="1"/>
  <c r="BA60" i="1"/>
  <c r="BE60" i="1"/>
  <c r="BG60" i="1"/>
  <c r="AX61" i="1"/>
  <c r="AY61" i="1"/>
  <c r="AZ61" i="1"/>
  <c r="BA61" i="1"/>
  <c r="BE61" i="1"/>
  <c r="BG61" i="1"/>
  <c r="AX62" i="1"/>
  <c r="AY62" i="1"/>
  <c r="AZ62" i="1"/>
  <c r="BA62" i="1"/>
  <c r="BE62" i="1"/>
  <c r="BG62" i="1"/>
  <c r="AX63" i="1"/>
  <c r="AY63" i="1"/>
  <c r="AZ63" i="1"/>
  <c r="BA63" i="1"/>
  <c r="BE63" i="1"/>
  <c r="BG63" i="1"/>
  <c r="AX64" i="1"/>
  <c r="AY64" i="1"/>
  <c r="AZ64" i="1"/>
  <c r="BA64" i="1"/>
  <c r="BE64" i="1"/>
  <c r="BG64" i="1"/>
  <c r="AX65" i="1"/>
  <c r="AY65" i="1"/>
  <c r="AZ65" i="1"/>
  <c r="BA65" i="1"/>
  <c r="BE65" i="1"/>
  <c r="BG65" i="1"/>
  <c r="AX66" i="1"/>
  <c r="AY66" i="1"/>
  <c r="AZ66" i="1"/>
  <c r="BA66" i="1"/>
  <c r="BE66" i="1"/>
  <c r="BG66" i="1"/>
  <c r="AX67" i="1"/>
  <c r="AY67" i="1"/>
  <c r="AZ67" i="1"/>
  <c r="BA67" i="1"/>
  <c r="BE67" i="1"/>
  <c r="BG67" i="1"/>
  <c r="AX68" i="1"/>
  <c r="AY68" i="1"/>
  <c r="AZ68" i="1"/>
  <c r="BA68" i="1"/>
  <c r="BE68" i="1"/>
  <c r="BG68" i="1"/>
  <c r="AX69" i="1"/>
  <c r="AY69" i="1"/>
  <c r="AZ69" i="1"/>
  <c r="BA69" i="1"/>
  <c r="BE69" i="1"/>
  <c r="BG69" i="1"/>
  <c r="AX70" i="1"/>
  <c r="AY70" i="1"/>
  <c r="AZ70" i="1"/>
  <c r="BA70" i="1"/>
  <c r="BE70" i="1"/>
  <c r="BG70" i="1"/>
  <c r="AX71" i="1"/>
  <c r="AY71" i="1"/>
  <c r="AZ71" i="1"/>
  <c r="BA71" i="1"/>
  <c r="BE71" i="1"/>
  <c r="BG71" i="1"/>
  <c r="AX72" i="1"/>
  <c r="AY72" i="1"/>
  <c r="AZ72" i="1"/>
  <c r="BA72" i="1"/>
  <c r="BE72" i="1"/>
  <c r="BG72" i="1"/>
  <c r="AX73" i="1"/>
  <c r="AY73" i="1"/>
  <c r="AZ73" i="1"/>
  <c r="BA73" i="1"/>
  <c r="BE73" i="1"/>
  <c r="BG73" i="1"/>
  <c r="AX74" i="1"/>
  <c r="AY74" i="1"/>
  <c r="AZ74" i="1"/>
  <c r="BA74" i="1"/>
  <c r="BE74" i="1"/>
  <c r="BG74" i="1"/>
  <c r="AX75" i="1"/>
  <c r="AY75" i="1"/>
  <c r="AZ75" i="1"/>
  <c r="BA75" i="1"/>
  <c r="BE75" i="1"/>
  <c r="BG75" i="1"/>
  <c r="AX76" i="1"/>
  <c r="AY76" i="1"/>
  <c r="AZ76" i="1"/>
  <c r="BA76" i="1"/>
  <c r="BE76" i="1"/>
  <c r="BG76" i="1"/>
  <c r="AX77" i="1"/>
  <c r="AY77" i="1"/>
  <c r="AZ77" i="1"/>
  <c r="BA77" i="1"/>
  <c r="BE77" i="1"/>
  <c r="BG77" i="1"/>
  <c r="AX78" i="1"/>
  <c r="AY78" i="1"/>
  <c r="AZ78" i="1"/>
  <c r="BA78" i="1"/>
  <c r="BE78" i="1"/>
  <c r="BG78" i="1"/>
  <c r="AX79" i="1"/>
  <c r="AY79" i="1"/>
  <c r="AZ79" i="1"/>
  <c r="BA79" i="1"/>
  <c r="BE79" i="1"/>
  <c r="BG79" i="1"/>
  <c r="AX80" i="1"/>
  <c r="AY80" i="1"/>
  <c r="AZ80" i="1"/>
  <c r="BA80" i="1"/>
  <c r="BE80" i="1"/>
  <c r="BG80" i="1"/>
  <c r="AX81" i="1"/>
  <c r="AY81" i="1"/>
  <c r="AZ81" i="1"/>
  <c r="BA81" i="1"/>
  <c r="BE81" i="1"/>
  <c r="BG81" i="1"/>
  <c r="AX82" i="1"/>
  <c r="AY82" i="1"/>
  <c r="AZ82" i="1"/>
  <c r="BA82" i="1"/>
  <c r="BE82" i="1"/>
  <c r="BG82" i="1"/>
  <c r="AX83" i="1"/>
  <c r="AY83" i="1"/>
  <c r="AZ83" i="1"/>
  <c r="BA83" i="1"/>
  <c r="BE83" i="1"/>
  <c r="BG83" i="1"/>
  <c r="AX84" i="1"/>
  <c r="AY84" i="1"/>
  <c r="AZ84" i="1"/>
  <c r="BA84" i="1"/>
  <c r="BE84" i="1"/>
  <c r="BG84" i="1"/>
  <c r="AX85" i="1"/>
  <c r="AY85" i="1"/>
  <c r="AZ85" i="1"/>
  <c r="BA85" i="1"/>
  <c r="BE85" i="1"/>
  <c r="BG85" i="1"/>
  <c r="AX86" i="1"/>
  <c r="AY86" i="1"/>
  <c r="AZ86" i="1"/>
  <c r="BA86" i="1"/>
  <c r="BE86" i="1"/>
  <c r="BG86" i="1"/>
  <c r="AX87" i="1"/>
  <c r="AY87" i="1"/>
  <c r="AZ87" i="1"/>
  <c r="BA87" i="1"/>
  <c r="BE87" i="1"/>
  <c r="BG87" i="1"/>
  <c r="AX88" i="1"/>
  <c r="AY88" i="1"/>
  <c r="AZ88" i="1"/>
  <c r="BA88" i="1"/>
  <c r="BE88" i="1"/>
  <c r="BG88" i="1"/>
  <c r="AX89" i="1"/>
  <c r="AY89" i="1"/>
  <c r="AZ89" i="1"/>
  <c r="BA89" i="1"/>
  <c r="BE89" i="1"/>
  <c r="BG89" i="1"/>
  <c r="AX90" i="1"/>
  <c r="AY90" i="1"/>
  <c r="AZ90" i="1"/>
  <c r="BA90" i="1"/>
  <c r="BE90" i="1"/>
  <c r="BG90" i="1"/>
  <c r="AX91" i="1"/>
  <c r="AY91" i="1"/>
  <c r="AZ91" i="1"/>
  <c r="BA91" i="1"/>
  <c r="BE91" i="1"/>
  <c r="BG91" i="1"/>
  <c r="AX92" i="1"/>
  <c r="AY92" i="1"/>
  <c r="AZ92" i="1"/>
  <c r="BA92" i="1"/>
  <c r="BE92" i="1"/>
  <c r="BG92" i="1"/>
  <c r="AX93" i="1"/>
  <c r="AY93" i="1"/>
  <c r="AZ93" i="1"/>
  <c r="BA93" i="1"/>
  <c r="BE93" i="1"/>
  <c r="BG93" i="1"/>
  <c r="AX94" i="1"/>
  <c r="AY94" i="1"/>
  <c r="AZ94" i="1"/>
  <c r="BA94" i="1"/>
  <c r="BE94" i="1"/>
  <c r="BG94" i="1"/>
  <c r="AX95" i="1"/>
  <c r="AY95" i="1"/>
  <c r="AZ95" i="1"/>
  <c r="BA95" i="1"/>
  <c r="BE95" i="1"/>
  <c r="BG95" i="1"/>
  <c r="AX96" i="1"/>
  <c r="AY96" i="1"/>
  <c r="AZ96" i="1"/>
  <c r="BA96" i="1"/>
  <c r="BE96" i="1"/>
  <c r="BG96" i="1"/>
  <c r="AX97" i="1"/>
  <c r="AY97" i="1"/>
  <c r="AZ97" i="1"/>
  <c r="BA97" i="1"/>
  <c r="BE97" i="1"/>
  <c r="BG97" i="1"/>
  <c r="AX98" i="1"/>
  <c r="AY98" i="1"/>
  <c r="AZ98" i="1"/>
  <c r="BA98" i="1"/>
  <c r="BE98" i="1"/>
  <c r="BG98" i="1"/>
  <c r="AX99" i="1"/>
  <c r="AY99" i="1"/>
  <c r="AZ99" i="1"/>
  <c r="BA99" i="1"/>
  <c r="BE99" i="1"/>
  <c r="BG99" i="1"/>
  <c r="AX100" i="1"/>
  <c r="AY100" i="1"/>
  <c r="AZ100" i="1"/>
  <c r="BA100" i="1"/>
  <c r="BE100" i="1"/>
  <c r="BG100" i="1"/>
  <c r="AX101" i="1"/>
  <c r="AY101" i="1"/>
  <c r="AZ101" i="1"/>
  <c r="BA101" i="1"/>
  <c r="BE101" i="1"/>
  <c r="BG101" i="1"/>
  <c r="AX102" i="1"/>
  <c r="AY102" i="1"/>
  <c r="AZ102" i="1"/>
  <c r="BA102" i="1"/>
  <c r="BE102" i="1"/>
  <c r="BG102" i="1"/>
  <c r="AX103" i="1"/>
  <c r="AY103" i="1"/>
  <c r="AZ103" i="1"/>
  <c r="BA103" i="1"/>
  <c r="BE103" i="1"/>
  <c r="BG103" i="1"/>
  <c r="AX104" i="1"/>
  <c r="AY104" i="1"/>
  <c r="AZ104" i="1"/>
  <c r="BA104" i="1"/>
  <c r="BE104" i="1"/>
  <c r="BG104" i="1"/>
  <c r="AX105" i="1"/>
  <c r="AY105" i="1"/>
  <c r="AZ105" i="1"/>
  <c r="BA105" i="1"/>
  <c r="BE105" i="1"/>
  <c r="BG105" i="1"/>
  <c r="AX106" i="1"/>
  <c r="AY106" i="1"/>
  <c r="AZ106" i="1"/>
  <c r="BA106" i="1"/>
  <c r="BE106" i="1"/>
  <c r="BG106" i="1"/>
  <c r="AX107" i="1"/>
  <c r="AY107" i="1"/>
  <c r="AZ107" i="1"/>
  <c r="BA107" i="1"/>
  <c r="BE107" i="1"/>
  <c r="BG107" i="1"/>
  <c r="AX108" i="1"/>
  <c r="AY108" i="1"/>
  <c r="AZ108" i="1"/>
  <c r="BA108" i="1"/>
  <c r="BE108" i="1"/>
  <c r="BG108" i="1"/>
  <c r="AX109" i="1"/>
  <c r="AY109" i="1"/>
  <c r="AZ109" i="1"/>
  <c r="BA109" i="1"/>
  <c r="BE109" i="1"/>
  <c r="BG109" i="1"/>
  <c r="AX110" i="1"/>
  <c r="AY110" i="1"/>
  <c r="AZ110" i="1"/>
  <c r="BA110" i="1"/>
  <c r="BE110" i="1"/>
  <c r="BG110" i="1"/>
  <c r="AX111" i="1"/>
  <c r="AY111" i="1"/>
  <c r="AZ111" i="1"/>
  <c r="BA111" i="1"/>
  <c r="BE111" i="1"/>
  <c r="BG111" i="1"/>
  <c r="AX112" i="1"/>
  <c r="AY112" i="1"/>
  <c r="AZ112" i="1"/>
  <c r="BA112" i="1"/>
  <c r="BE112" i="1"/>
  <c r="BG112" i="1"/>
  <c r="AX113" i="1"/>
  <c r="AY113" i="1"/>
  <c r="AZ113" i="1"/>
  <c r="BA113" i="1"/>
  <c r="BE113" i="1"/>
  <c r="BG113" i="1"/>
  <c r="AX114" i="1"/>
  <c r="AY114" i="1"/>
  <c r="AZ114" i="1"/>
  <c r="BA114" i="1"/>
  <c r="BE114" i="1"/>
  <c r="BG114" i="1"/>
  <c r="AX115" i="1"/>
  <c r="AY115" i="1"/>
  <c r="AZ115" i="1"/>
  <c r="BA115" i="1"/>
  <c r="BE115" i="1"/>
  <c r="BG115" i="1"/>
  <c r="AX116" i="1"/>
  <c r="AY116" i="1"/>
  <c r="AZ116" i="1"/>
  <c r="BA116" i="1"/>
  <c r="BE116" i="1"/>
  <c r="BG116" i="1"/>
  <c r="AX117" i="1"/>
  <c r="AY117" i="1"/>
  <c r="AZ117" i="1"/>
  <c r="BA117" i="1"/>
  <c r="BE117" i="1"/>
  <c r="BG117" i="1"/>
  <c r="AX118" i="1"/>
  <c r="AY118" i="1"/>
  <c r="AZ118" i="1"/>
  <c r="BA118" i="1"/>
  <c r="BE118" i="1"/>
  <c r="BG118" i="1"/>
  <c r="AX119" i="1"/>
  <c r="AY119" i="1"/>
  <c r="AZ119" i="1"/>
  <c r="BA119" i="1"/>
  <c r="BE119" i="1"/>
  <c r="BG119" i="1"/>
  <c r="AX120" i="1"/>
  <c r="AY120" i="1"/>
  <c r="AZ120" i="1"/>
  <c r="BA120" i="1"/>
  <c r="BE120" i="1"/>
  <c r="BG120" i="1"/>
  <c r="AX121" i="1"/>
  <c r="AY121" i="1"/>
  <c r="AZ121" i="1"/>
  <c r="BA121" i="1"/>
  <c r="BE121" i="1"/>
  <c r="BG121" i="1"/>
  <c r="AX122" i="1"/>
  <c r="AY122" i="1"/>
  <c r="AZ122" i="1"/>
  <c r="BA122" i="1"/>
  <c r="BE122" i="1"/>
  <c r="BG122" i="1"/>
  <c r="AX123" i="1"/>
  <c r="AY123" i="1"/>
  <c r="AZ123" i="1"/>
  <c r="BA123" i="1"/>
  <c r="BE123" i="1"/>
  <c r="BG123" i="1"/>
  <c r="AX124" i="1"/>
  <c r="AY124" i="1"/>
  <c r="AZ124" i="1"/>
  <c r="BA124" i="1"/>
  <c r="BE124" i="1"/>
  <c r="BG124" i="1"/>
  <c r="AX125" i="1"/>
  <c r="AY125" i="1"/>
  <c r="AZ125" i="1"/>
  <c r="BA125" i="1"/>
  <c r="BE125" i="1"/>
  <c r="BG125" i="1"/>
  <c r="AX126" i="1"/>
  <c r="AY126" i="1"/>
  <c r="AZ126" i="1"/>
  <c r="BA126" i="1"/>
  <c r="BE126" i="1"/>
  <c r="BG126" i="1"/>
  <c r="AX3" i="1"/>
  <c r="AY3" i="1"/>
  <c r="AZ3" i="1"/>
  <c r="BA3" i="1"/>
  <c r="BE3" i="1"/>
  <c r="BG3" i="1"/>
  <c r="AP4" i="1"/>
  <c r="AT4" i="1"/>
  <c r="AP5" i="1"/>
  <c r="AT5" i="1"/>
  <c r="AP6" i="1"/>
  <c r="AT6" i="1"/>
  <c r="AP7" i="1"/>
  <c r="AT7" i="1"/>
  <c r="AP8" i="1"/>
  <c r="AT8" i="1"/>
  <c r="AP9" i="1"/>
  <c r="AT9" i="1"/>
  <c r="AP10" i="1"/>
  <c r="AT10" i="1"/>
  <c r="AP11" i="1"/>
  <c r="AT11" i="1"/>
  <c r="AP12" i="1"/>
  <c r="AT12" i="1"/>
  <c r="AP13" i="1"/>
  <c r="AT13" i="1"/>
  <c r="AP14" i="1"/>
  <c r="AT14" i="1"/>
  <c r="AP15" i="1"/>
  <c r="AT15" i="1"/>
  <c r="AP16" i="1"/>
  <c r="AT16" i="1"/>
  <c r="AP17" i="1"/>
  <c r="AT17" i="1"/>
  <c r="AP18" i="1"/>
  <c r="AT18" i="1"/>
  <c r="AP19" i="1"/>
  <c r="AT19" i="1"/>
  <c r="AP20" i="1"/>
  <c r="AT20" i="1"/>
  <c r="AP21" i="1"/>
  <c r="AT21" i="1"/>
  <c r="AP22" i="1"/>
  <c r="AT22" i="1"/>
  <c r="AP23" i="1"/>
  <c r="AT23" i="1"/>
  <c r="AP24" i="1"/>
  <c r="AT24" i="1"/>
  <c r="AP25" i="1"/>
  <c r="AT25" i="1"/>
  <c r="AP26" i="1"/>
  <c r="AT26" i="1"/>
  <c r="AP27" i="1"/>
  <c r="AT27" i="1"/>
  <c r="AP28" i="1"/>
  <c r="AT28" i="1"/>
  <c r="AP29" i="1"/>
  <c r="AT29" i="1"/>
  <c r="AP30" i="1"/>
  <c r="AT30" i="1"/>
  <c r="AP31" i="1"/>
  <c r="AT31" i="1"/>
  <c r="AP32" i="1"/>
  <c r="AT32" i="1"/>
  <c r="AP33" i="1"/>
  <c r="AT33" i="1"/>
  <c r="AP34" i="1"/>
  <c r="AT34" i="1"/>
  <c r="AP35" i="1"/>
  <c r="AT35" i="1"/>
  <c r="AP36" i="1"/>
  <c r="AT36" i="1"/>
  <c r="AP37" i="1"/>
  <c r="AT37" i="1"/>
  <c r="AP38" i="1"/>
  <c r="AT38" i="1"/>
  <c r="AP39" i="1"/>
  <c r="AT39" i="1"/>
  <c r="AP40" i="1"/>
  <c r="AT40" i="1"/>
  <c r="AP41" i="1"/>
  <c r="AT41" i="1"/>
  <c r="AP42" i="1"/>
  <c r="AT42" i="1"/>
  <c r="AP43" i="1"/>
  <c r="AT43" i="1"/>
  <c r="AP44" i="1"/>
  <c r="AT44" i="1"/>
  <c r="AP45" i="1"/>
  <c r="AT45" i="1"/>
  <c r="AP46" i="1"/>
  <c r="AT46" i="1"/>
  <c r="AP47" i="1"/>
  <c r="AT47" i="1"/>
  <c r="AP48" i="1"/>
  <c r="AT48" i="1"/>
  <c r="AP49" i="1"/>
  <c r="AT49" i="1"/>
  <c r="AP50" i="1"/>
  <c r="AT50" i="1"/>
  <c r="AP51" i="1"/>
  <c r="AT51" i="1"/>
  <c r="AP52" i="1"/>
  <c r="AT52" i="1"/>
  <c r="AP53" i="1"/>
  <c r="AT53" i="1"/>
  <c r="AP54" i="1"/>
  <c r="AT54" i="1"/>
  <c r="AP55" i="1"/>
  <c r="AT55" i="1"/>
  <c r="AP56" i="1"/>
  <c r="AT56" i="1"/>
  <c r="AP57" i="1"/>
  <c r="AT57" i="1"/>
  <c r="AP58" i="1"/>
  <c r="AT58" i="1"/>
  <c r="AP59" i="1"/>
  <c r="AT59" i="1"/>
  <c r="AP60" i="1"/>
  <c r="AT60" i="1"/>
  <c r="AP61" i="1"/>
  <c r="AT61" i="1"/>
  <c r="AP62" i="1"/>
  <c r="AT62" i="1"/>
  <c r="AP63" i="1"/>
  <c r="AT63" i="1"/>
  <c r="AP64" i="1"/>
  <c r="AT64" i="1"/>
  <c r="AP65" i="1"/>
  <c r="AT65" i="1"/>
  <c r="AP66" i="1"/>
  <c r="AT66" i="1"/>
  <c r="AP67" i="1"/>
  <c r="AT67" i="1"/>
  <c r="AP68" i="1"/>
  <c r="AT68" i="1"/>
  <c r="AP69" i="1"/>
  <c r="AT69" i="1"/>
  <c r="AP70" i="1"/>
  <c r="AT70" i="1"/>
  <c r="AP71" i="1"/>
  <c r="AT71" i="1"/>
  <c r="AP72" i="1"/>
  <c r="AT72" i="1"/>
  <c r="AP73" i="1"/>
  <c r="AT73" i="1"/>
  <c r="AP74" i="1"/>
  <c r="AT74" i="1"/>
  <c r="AP75" i="1"/>
  <c r="AT75" i="1"/>
  <c r="AP76" i="1"/>
  <c r="AT76" i="1"/>
  <c r="AP77" i="1"/>
  <c r="AT77" i="1"/>
  <c r="AP78" i="1"/>
  <c r="AT78" i="1"/>
  <c r="AP79" i="1"/>
  <c r="AT79" i="1"/>
  <c r="AP80" i="1"/>
  <c r="AT80" i="1"/>
  <c r="AP81" i="1"/>
  <c r="AT81" i="1"/>
  <c r="AP82" i="1"/>
  <c r="AT82" i="1"/>
  <c r="AP83" i="1"/>
  <c r="AT83" i="1"/>
  <c r="AP84" i="1"/>
  <c r="AT84" i="1"/>
  <c r="AP85" i="1"/>
  <c r="AT85" i="1"/>
  <c r="AP86" i="1"/>
  <c r="AT86" i="1"/>
  <c r="AP87" i="1"/>
  <c r="AT87" i="1"/>
  <c r="AP88" i="1"/>
  <c r="AT88" i="1"/>
  <c r="AP89" i="1"/>
  <c r="AT89" i="1"/>
  <c r="AP90" i="1"/>
  <c r="AT90" i="1"/>
  <c r="AP91" i="1"/>
  <c r="AT91" i="1"/>
  <c r="AP92" i="1"/>
  <c r="AT92" i="1"/>
  <c r="AP93" i="1"/>
  <c r="AT93" i="1"/>
  <c r="AP94" i="1"/>
  <c r="AT94" i="1"/>
  <c r="AP95" i="1"/>
  <c r="AT95" i="1"/>
  <c r="AP96" i="1"/>
  <c r="AT96" i="1"/>
  <c r="AP97" i="1"/>
  <c r="AT97" i="1"/>
  <c r="AP98" i="1"/>
  <c r="AT98" i="1"/>
  <c r="AP99" i="1"/>
  <c r="AT99" i="1"/>
  <c r="AP100" i="1"/>
  <c r="AT100" i="1"/>
  <c r="AP101" i="1"/>
  <c r="AT101" i="1"/>
  <c r="AP102" i="1"/>
  <c r="AT102" i="1"/>
  <c r="AP103" i="1"/>
  <c r="AT103" i="1"/>
  <c r="AP104" i="1"/>
  <c r="AT104" i="1"/>
  <c r="AP105" i="1"/>
  <c r="AT105" i="1"/>
  <c r="AP106" i="1"/>
  <c r="AT106" i="1"/>
  <c r="AP107" i="1"/>
  <c r="AT107" i="1"/>
  <c r="AP108" i="1"/>
  <c r="AT108" i="1"/>
  <c r="AP109" i="1"/>
  <c r="AT109" i="1"/>
  <c r="AP110" i="1"/>
  <c r="AT110" i="1"/>
  <c r="AP111" i="1"/>
  <c r="AT111" i="1"/>
  <c r="AP112" i="1"/>
  <c r="AT112" i="1"/>
  <c r="AP113" i="1"/>
  <c r="AT113" i="1"/>
  <c r="AP114" i="1"/>
  <c r="AT114" i="1"/>
  <c r="AP115" i="1"/>
  <c r="AT115" i="1"/>
  <c r="AP116" i="1"/>
  <c r="AT116" i="1"/>
  <c r="AP117" i="1"/>
  <c r="AT117" i="1"/>
  <c r="AP118" i="1"/>
  <c r="AT118" i="1"/>
  <c r="AP119" i="1"/>
  <c r="AT119" i="1"/>
  <c r="AP120" i="1"/>
  <c r="AT120" i="1"/>
  <c r="AP121" i="1"/>
  <c r="AT121" i="1"/>
  <c r="AP122" i="1"/>
  <c r="AT122" i="1"/>
  <c r="AP123" i="1"/>
  <c r="AT123" i="1"/>
  <c r="AP124" i="1"/>
  <c r="AT124" i="1"/>
  <c r="AP125" i="1"/>
  <c r="AT125" i="1"/>
  <c r="AP126" i="1"/>
  <c r="AT126" i="1"/>
  <c r="AT3" i="1"/>
  <c r="AP3" i="1"/>
  <c r="BW87" i="1" l="1"/>
  <c r="BV87" i="1"/>
  <c r="BW83" i="1"/>
  <c r="BV83" i="1"/>
  <c r="BV53" i="1"/>
  <c r="BU53" i="1"/>
  <c r="BV41" i="1"/>
  <c r="BU41" i="1"/>
  <c r="BV23" i="1"/>
  <c r="BU23" i="1"/>
  <c r="BV125" i="1"/>
  <c r="BU125" i="1"/>
  <c r="BV109" i="1"/>
  <c r="BU109" i="1"/>
  <c r="BV93" i="1"/>
  <c r="BU93" i="1"/>
  <c r="BU37" i="1"/>
  <c r="BV37" i="1"/>
  <c r="BU29" i="1"/>
  <c r="BV29" i="1"/>
  <c r="BU17" i="1"/>
  <c r="BV17" i="1"/>
  <c r="BV117" i="1"/>
  <c r="BU117" i="1"/>
  <c r="BV113" i="1"/>
  <c r="BU113" i="1"/>
  <c r="BV101" i="1"/>
  <c r="BU101" i="1"/>
  <c r="BV97" i="1"/>
  <c r="BU97" i="1"/>
  <c r="BV69" i="1"/>
  <c r="BU69" i="1"/>
  <c r="BV49" i="1"/>
  <c r="BU49" i="1"/>
  <c r="BV45" i="1"/>
  <c r="BU45" i="1"/>
  <c r="BU33" i="1"/>
  <c r="BV33" i="1"/>
  <c r="BU13" i="1"/>
  <c r="BV13" i="1"/>
  <c r="BU9" i="1"/>
  <c r="BV9" i="1"/>
  <c r="BU83" i="1"/>
  <c r="BV85" i="1"/>
  <c r="BV39" i="1"/>
  <c r="BV21" i="1"/>
  <c r="BV19" i="1"/>
  <c r="BU19" i="1"/>
  <c r="BV7" i="1"/>
  <c r="BW104" i="1"/>
  <c r="BW96" i="1"/>
  <c r="BW92" i="1"/>
  <c r="BV81" i="1"/>
  <c r="BV65" i="1"/>
  <c r="BW125" i="1"/>
  <c r="BV123" i="1"/>
  <c r="BW121" i="1"/>
  <c r="BV119" i="1"/>
  <c r="BW117" i="1"/>
  <c r="BW113" i="1"/>
  <c r="BV111" i="1"/>
  <c r="BW109" i="1"/>
  <c r="BV107" i="1"/>
  <c r="BW105" i="1"/>
  <c r="BV103" i="1"/>
  <c r="BW101" i="1"/>
  <c r="BW97" i="1"/>
  <c r="BV95" i="1"/>
  <c r="BW93" i="1"/>
  <c r="BV91" i="1"/>
  <c r="BW89" i="1"/>
  <c r="BV77" i="1"/>
  <c r="BV61" i="1"/>
  <c r="BV47" i="1"/>
  <c r="BV31" i="1"/>
  <c r="BV27" i="1"/>
  <c r="BU27" i="1"/>
  <c r="BV15" i="1"/>
  <c r="BW126" i="1"/>
  <c r="BW122" i="1"/>
  <c r="BW118" i="1"/>
  <c r="BW114" i="1"/>
  <c r="BW110" i="1"/>
  <c r="BW106" i="1"/>
  <c r="BW102" i="1"/>
  <c r="BW60" i="1"/>
  <c r="BW56" i="1"/>
  <c r="BW52" i="1"/>
  <c r="BW24" i="1"/>
  <c r="BW20" i="1"/>
  <c r="BW16" i="1"/>
  <c r="BW12" i="1"/>
  <c r="BW85" i="1"/>
  <c r="BW81" i="1"/>
  <c r="BW77" i="1"/>
  <c r="BW73" i="1"/>
  <c r="BW69" i="1"/>
  <c r="BW65" i="1"/>
  <c r="BW61" i="1"/>
  <c r="BW57" i="1"/>
  <c r="BW53" i="1"/>
  <c r="BW49" i="1"/>
  <c r="BW45" i="1"/>
  <c r="BW41" i="1"/>
  <c r="BW37" i="1"/>
  <c r="BW33" i="1"/>
  <c r="BW29" i="1"/>
  <c r="BW25" i="1"/>
  <c r="BW21" i="1"/>
  <c r="BW17" i="1"/>
  <c r="BW13" i="1"/>
  <c r="BW9" i="1"/>
  <c r="BW70" i="1"/>
  <c r="BW66" i="1"/>
  <c r="BW62" i="1"/>
  <c r="BW42" i="1"/>
  <c r="BW38" i="1"/>
  <c r="BW34" i="1"/>
  <c r="BW30" i="1"/>
  <c r="BW26" i="1"/>
  <c r="BW6" i="1"/>
</calcChain>
</file>

<file path=xl/sharedStrings.xml><?xml version="1.0" encoding="utf-8"?>
<sst xmlns="http://schemas.openxmlformats.org/spreadsheetml/2006/main" count="890" uniqueCount="250">
  <si>
    <t>Expedition</t>
  </si>
  <si>
    <t>Hole</t>
  </si>
  <si>
    <t>Core</t>
  </si>
  <si>
    <t>type</t>
  </si>
  <si>
    <t>section</t>
  </si>
  <si>
    <t>half</t>
  </si>
  <si>
    <t>top</t>
  </si>
  <si>
    <t>bottom</t>
  </si>
  <si>
    <t>sample</t>
  </si>
  <si>
    <t>Depth (mbsf)</t>
  </si>
  <si>
    <t>Depth (mcd)</t>
  </si>
  <si>
    <t>4A</t>
  </si>
  <si>
    <t>x</t>
  </si>
  <si>
    <t>w</t>
  </si>
  <si>
    <t>X</t>
  </si>
  <si>
    <t>W</t>
  </si>
  <si>
    <t>am048</t>
  </si>
  <si>
    <t>am075</t>
  </si>
  <si>
    <t>am060</t>
  </si>
  <si>
    <t>am040</t>
  </si>
  <si>
    <t>am055</t>
  </si>
  <si>
    <t>am050</t>
  </si>
  <si>
    <t>am046</t>
  </si>
  <si>
    <t>am054</t>
  </si>
  <si>
    <t>am052</t>
  </si>
  <si>
    <t>am116</t>
  </si>
  <si>
    <t>am053</t>
  </si>
  <si>
    <t>am066</t>
  </si>
  <si>
    <t>am042</t>
  </si>
  <si>
    <t>am065</t>
  </si>
  <si>
    <t>am059</t>
  </si>
  <si>
    <t>am062</t>
  </si>
  <si>
    <t>am049</t>
  </si>
  <si>
    <t>am073</t>
  </si>
  <si>
    <t>am056</t>
  </si>
  <si>
    <t>am041</t>
  </si>
  <si>
    <t>am125</t>
  </si>
  <si>
    <t>am047</t>
  </si>
  <si>
    <t>am074</t>
  </si>
  <si>
    <t>am045</t>
  </si>
  <si>
    <t>am051</t>
  </si>
  <si>
    <t>am068</t>
  </si>
  <si>
    <t>am044</t>
  </si>
  <si>
    <t>am108</t>
  </si>
  <si>
    <t>am077</t>
  </si>
  <si>
    <t>am043</t>
  </si>
  <si>
    <t>am057</t>
  </si>
  <si>
    <t>am058</t>
  </si>
  <si>
    <t>am067</t>
  </si>
  <si>
    <t>am109</t>
  </si>
  <si>
    <t>am076</t>
  </si>
  <si>
    <t>am061</t>
  </si>
  <si>
    <t>am070</t>
  </si>
  <si>
    <t>am112</t>
  </si>
  <si>
    <t>am071</t>
  </si>
  <si>
    <t>am064</t>
  </si>
  <si>
    <t>am111</t>
  </si>
  <si>
    <t>am063</t>
  </si>
  <si>
    <t>am078</t>
  </si>
  <si>
    <t>am124</t>
  </si>
  <si>
    <t>am072</t>
  </si>
  <si>
    <t>am069</t>
  </si>
  <si>
    <t>am082</t>
  </si>
  <si>
    <t>am119</t>
  </si>
  <si>
    <t>am121</t>
  </si>
  <si>
    <t>am085</t>
  </si>
  <si>
    <t>am083</t>
  </si>
  <si>
    <t>am110</t>
  </si>
  <si>
    <t>am079</t>
  </si>
  <si>
    <t>am084</t>
  </si>
  <si>
    <t>am080</t>
  </si>
  <si>
    <t>am081</t>
  </si>
  <si>
    <t>am122</t>
  </si>
  <si>
    <t>am123</t>
  </si>
  <si>
    <t>am086</t>
  </si>
  <si>
    <t>am126</t>
  </si>
  <si>
    <t>am087</t>
  </si>
  <si>
    <t>am113</t>
  </si>
  <si>
    <t>am117</t>
  </si>
  <si>
    <t>am120</t>
  </si>
  <si>
    <t>am114</t>
  </si>
  <si>
    <t>am115</t>
  </si>
  <si>
    <t>am118</t>
  </si>
  <si>
    <t>CC</t>
  </si>
  <si>
    <t>cc</t>
  </si>
  <si>
    <t>qhw</t>
  </si>
  <si>
    <t>1263 elmo</t>
  </si>
  <si>
    <t>31xCC</t>
  </si>
  <si>
    <t>11x CC</t>
  </si>
  <si>
    <t>G1xCC</t>
  </si>
  <si>
    <t xml:space="preserve"> </t>
  </si>
  <si>
    <t>BIT (av)</t>
  </si>
  <si>
    <t>TEX86 (av)</t>
  </si>
  <si>
    <t>TEX86' (av)</t>
  </si>
  <si>
    <t>GDGT-Index - 1 (av)</t>
  </si>
  <si>
    <t>GDGT-2 (LOG-TEX86) (av)</t>
  </si>
  <si>
    <t>TEMP tex86 2002 (av)</t>
  </si>
  <si>
    <t>stdev</t>
  </si>
  <si>
    <t>TEMP tex86' 2006 (av)</t>
  </si>
  <si>
    <t>TEMP tex86 2008 (av)</t>
  </si>
  <si>
    <t>TEMP tex86' 2009 (av)</t>
  </si>
  <si>
    <t>TEMP TEX86 Liu</t>
  </si>
  <si>
    <t>SST TEX-L (KIM2010)</t>
  </si>
  <si>
    <t>SST TEX-H (KIM2010)</t>
  </si>
  <si>
    <t>Original data (Sluijs et al. 2006, 2008, 2009)</t>
  </si>
  <si>
    <t>GDGT-2</t>
  </si>
  <si>
    <t>Cren</t>
  </si>
  <si>
    <t>brGDGT-IIIa</t>
  </si>
  <si>
    <t>brGDGT-IIIa'</t>
  </si>
  <si>
    <t>brGDGT-IIIb</t>
  </si>
  <si>
    <t>brGDGT-IIIb'</t>
  </si>
  <si>
    <t>brGDGT-IIIc</t>
  </si>
  <si>
    <t>brGDGT-IIIc'</t>
  </si>
  <si>
    <t>brGDGT-IIa</t>
  </si>
  <si>
    <t>brGDGT-IIa'</t>
  </si>
  <si>
    <t>brGDGT-IIb</t>
  </si>
  <si>
    <t>brGDGT-IIb'</t>
  </si>
  <si>
    <t>brGDGT-IIc</t>
  </si>
  <si>
    <t>brGDGT-IIc'</t>
  </si>
  <si>
    <t>brGDGT-Ia</t>
  </si>
  <si>
    <t>brGDGT-Ib</t>
  </si>
  <si>
    <t>brGDGT-Ic</t>
  </si>
  <si>
    <t>Raw data - peak areas</t>
  </si>
  <si>
    <t>iGDGT-0</t>
  </si>
  <si>
    <t>iGDGT-1</t>
  </si>
  <si>
    <t>iGDGT-3</t>
  </si>
  <si>
    <t>Cren-isomer</t>
  </si>
  <si>
    <t>brGMGT1048</t>
  </si>
  <si>
    <t>brGMGT1020a</t>
  </si>
  <si>
    <t>brGMGT1020b</t>
  </si>
  <si>
    <t>brGMGT1020c</t>
  </si>
  <si>
    <t>brGMGT1034b</t>
  </si>
  <si>
    <t>TEX86</t>
  </si>
  <si>
    <t>BIT</t>
  </si>
  <si>
    <t>MBT-5Me</t>
  </si>
  <si>
    <t>MBT-acyclic</t>
  </si>
  <si>
    <t>HMBT (all components)</t>
  </si>
  <si>
    <t>HMBT-acyclic (1048, 1034b, 1020c)</t>
  </si>
  <si>
    <t>brGMGT-I</t>
  </si>
  <si>
    <t>brGMGT1034 Total</t>
  </si>
  <si>
    <t>BAYSPAR output</t>
  </si>
  <si>
    <t>Fractional abundances</t>
  </si>
  <si>
    <t>Indices</t>
  </si>
  <si>
    <t>Ring Index</t>
  </si>
  <si>
    <t>RI TEX</t>
  </si>
  <si>
    <t>deltaRI</t>
  </si>
  <si>
    <t>Median iGDGT fractional abudances in modern peats, modern peats above 15ºC and Paleogene lignites</t>
  </si>
  <si>
    <t>iGDGT-2</t>
  </si>
  <si>
    <t>Modern peats</t>
  </si>
  <si>
    <t>Modern peats above 15ºC</t>
  </si>
  <si>
    <t xml:space="preserve">Paleogene lignites </t>
  </si>
  <si>
    <t>Fraction terrestrial GDGT-0</t>
  </si>
  <si>
    <t>Fraction terrestrial GDGT-1</t>
  </si>
  <si>
    <t>Fraction terrestrial GDGT-2</t>
  </si>
  <si>
    <t>Fraction terrestrial GDGT-3</t>
  </si>
  <si>
    <t>Total measured brGDGT (area)</t>
  </si>
  <si>
    <t>from modern peats above 15ºC</t>
  </si>
  <si>
    <t>from Paleogene lignites</t>
  </si>
  <si>
    <t>Sample data</t>
  </si>
  <si>
    <t>iGDGT-5</t>
  </si>
  <si>
    <t>Cren-iso</t>
  </si>
  <si>
    <t>Cobham lignite</t>
  </si>
  <si>
    <t>Abundance isoGDGTs</t>
  </si>
  <si>
    <t>Abundance brGDGTs</t>
  </si>
  <si>
    <t>Depth</t>
  </si>
  <si>
    <t>Paleolatitude</t>
  </si>
  <si>
    <t>Sample</t>
  </si>
  <si>
    <t>Age</t>
  </si>
  <si>
    <t>Reference for age model</t>
  </si>
  <si>
    <t>GDGT-0</t>
  </si>
  <si>
    <t>GDGT-1</t>
  </si>
  <si>
    <t>GDGT-3</t>
  </si>
  <si>
    <t>GDGT-4</t>
  </si>
  <si>
    <t>Cren. Isomer</t>
  </si>
  <si>
    <t>GDGT-5</t>
  </si>
  <si>
    <t>cren'/cren'+cren</t>
  </si>
  <si>
    <t>Ia</t>
  </si>
  <si>
    <t>Ib</t>
  </si>
  <si>
    <t>Ic</t>
  </si>
  <si>
    <t>Iia</t>
  </si>
  <si>
    <t>Iia'</t>
  </si>
  <si>
    <t>Iib</t>
  </si>
  <si>
    <t>Iib'</t>
  </si>
  <si>
    <t>Iic</t>
  </si>
  <si>
    <t>Iic'</t>
  </si>
  <si>
    <t>IIIa</t>
  </si>
  <si>
    <t>IIIa'</t>
  </si>
  <si>
    <t>IIIb</t>
  </si>
  <si>
    <t>IIIb'</t>
  </si>
  <si>
    <t>IIIc</t>
  </si>
  <si>
    <t>IIIc'</t>
  </si>
  <si>
    <t>CL39</t>
  </si>
  <si>
    <t>Pre-PETM</t>
  </si>
  <si>
    <t>Pancost et al., 2007; Collison et al., 2009</t>
  </si>
  <si>
    <t>n.d</t>
  </si>
  <si>
    <t>CL40</t>
  </si>
  <si>
    <t>CL46</t>
  </si>
  <si>
    <t>CL54</t>
  </si>
  <si>
    <t>CL80</t>
  </si>
  <si>
    <t>CL70</t>
  </si>
  <si>
    <t>CL64</t>
  </si>
  <si>
    <t>Schoeningen lignite</t>
  </si>
  <si>
    <t>Very latest Paleocene/earliest Eocene</t>
  </si>
  <si>
    <t>Riegel et al., 2012; Robson et al., 2015; Inglis et al., 2015</t>
  </si>
  <si>
    <t>b.d</t>
  </si>
  <si>
    <t>XXXIII/4a</t>
  </si>
  <si>
    <t>XXXIII/4b</t>
  </si>
  <si>
    <t>XXXIII/5</t>
  </si>
  <si>
    <t>XXXIII/6</t>
  </si>
  <si>
    <t>XXXIII/7a</t>
  </si>
  <si>
    <t>XXXIII/7b</t>
  </si>
  <si>
    <t>Otaio lignite</t>
  </si>
  <si>
    <t>Formation (height in m)</t>
  </si>
  <si>
    <t>Sample ID</t>
  </si>
  <si>
    <t>OGp13</t>
  </si>
  <si>
    <t>early Eocene directly after PETM</t>
  </si>
  <si>
    <t>Pancost et al., 2013; Raine et al., 2015</t>
  </si>
  <si>
    <t>OGp12</t>
  </si>
  <si>
    <t>OGp32</t>
  </si>
  <si>
    <t>OGp11</t>
  </si>
  <si>
    <t>OGp31</t>
  </si>
  <si>
    <t>OGp30</t>
  </si>
  <si>
    <t>Indian lignites</t>
  </si>
  <si>
    <t>Lithology</t>
  </si>
  <si>
    <t xml:space="preserve">Panandhro seam </t>
  </si>
  <si>
    <t>PS-1_bm</t>
  </si>
  <si>
    <t xml:space="preserve">early to early middle Eocene </t>
  </si>
  <si>
    <t>Biswas, 1992; Dutta et al., 2011; Mathews et al., 2013</t>
  </si>
  <si>
    <t>PS-V-bm</t>
  </si>
  <si>
    <t xml:space="preserve">Khadsaliya Clays </t>
  </si>
  <si>
    <t>LBHS-1s</t>
  </si>
  <si>
    <t>early Eocene</t>
  </si>
  <si>
    <t>Samant, 2000a,b; Thakur et al., 2010</t>
  </si>
  <si>
    <t>UBHS-1m</t>
  </si>
  <si>
    <t>UBHS-10m</t>
  </si>
  <si>
    <t>Kasnau Matasukh seam</t>
  </si>
  <si>
    <t>KMUS-1m</t>
  </si>
  <si>
    <t xml:space="preserve">Paleocene - Overlying Marh/Kolayat Fm is late Paleocene/early Eocene </t>
  </si>
  <si>
    <t>Singh, 1971; Tripathi et al., 1999; Kumar et al., 2005</t>
  </si>
  <si>
    <t>KMUS-8m</t>
  </si>
  <si>
    <t>Matanomadh seam</t>
  </si>
  <si>
    <t>MS-I-bm</t>
  </si>
  <si>
    <t>b.d.</t>
  </si>
  <si>
    <t>Barsingsar seam</t>
  </si>
  <si>
    <t>BARS-9m</t>
  </si>
  <si>
    <t>Fraction terrestrial Cren</t>
  </si>
  <si>
    <t>Fraction terrestrial Cren-iso</t>
  </si>
  <si>
    <t>Modeled fraction terrestrial iGDGTs from modern peats</t>
  </si>
  <si>
    <t>Original data from Naafs et al. 2018</t>
  </si>
  <si>
    <t>New Crenarchaeol-isomer data (This study)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</si>
</sst>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/mm/dd"/>
    <numFmt numFmtId="165" formatCode="0.000"/>
    <numFmt numFmtId="166" formatCode="0.000E+00"/>
    <numFmt numFmtId="167" formatCode="0.0000"/>
    <numFmt numFmtId="168" formatCode="0.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0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 applyFill="1" applyBorder="1" applyAlignment="1">
      <alignment horizontal="center" textRotation="90"/>
    </xf>
    <xf numFmtId="1" fontId="2" fillId="0" borderId="0" xfId="0" applyNumberFormat="1" applyFont="1" applyFill="1" applyBorder="1" applyAlignment="1">
      <alignment horizontal="center" textRotation="90"/>
    </xf>
    <xf numFmtId="2" fontId="2" fillId="0" borderId="0" xfId="0" applyNumberFormat="1" applyFont="1" applyFill="1" applyBorder="1" applyAlignment="1">
      <alignment horizontal="center" textRotation="90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0" xfId="0" applyNumberFormat="1" applyFont="1"/>
    <xf numFmtId="164" fontId="2" fillId="0" borderId="0" xfId="0" applyNumberFormat="1" applyFont="1" applyBorder="1" applyAlignment="1">
      <alignment horizontal="center"/>
    </xf>
    <xf numFmtId="2" fontId="2" fillId="2" borderId="0" xfId="0" applyNumberFormat="1" applyFont="1" applyFill="1" applyBorder="1" applyAlignment="1">
      <alignment horizontal="center" textRotation="90"/>
    </xf>
    <xf numFmtId="165" fontId="2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/>
    <xf numFmtId="11" fontId="0" fillId="0" borderId="0" xfId="0" applyNumberFormat="1" applyFill="1" applyBorder="1" applyAlignment="1">
      <alignment horizontal="center" textRotation="90"/>
    </xf>
    <xf numFmtId="11" fontId="0" fillId="3" borderId="0" xfId="0" applyNumberFormat="1" applyFill="1" applyBorder="1" applyAlignment="1">
      <alignment horizontal="center" textRotation="90"/>
    </xf>
    <xf numFmtId="0" fontId="7" fillId="0" borderId="0" xfId="0" applyFont="1" applyFill="1" applyBorder="1" applyAlignment="1">
      <alignment horizontal="center"/>
    </xf>
    <xf numFmtId="11" fontId="0" fillId="4" borderId="0" xfId="0" applyNumberFormat="1" applyFill="1" applyBorder="1" applyAlignment="1">
      <alignment horizontal="center" textRotation="90"/>
    </xf>
    <xf numFmtId="11" fontId="7" fillId="0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textRotation="90"/>
    </xf>
    <xf numFmtId="165" fontId="2" fillId="6" borderId="0" xfId="0" applyNumberFormat="1" applyFont="1" applyFill="1" applyBorder="1" applyAlignment="1">
      <alignment horizontal="center" textRotation="90"/>
    </xf>
    <xf numFmtId="0" fontId="8" fillId="0" borderId="0" xfId="0" applyFont="1" applyFill="1" applyBorder="1" applyAlignment="1">
      <alignment horizontal="center"/>
    </xf>
    <xf numFmtId="167" fontId="10" fillId="0" borderId="0" xfId="0" applyNumberFormat="1" applyFont="1" applyFill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167" fontId="10" fillId="0" borderId="0" xfId="0" applyNumberFormat="1" applyFont="1"/>
    <xf numFmtId="0" fontId="0" fillId="0" borderId="0" xfId="0" applyFont="1" applyFill="1" applyAlignment="1">
      <alignment horizontal="center"/>
    </xf>
    <xf numFmtId="2" fontId="12" fillId="0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9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/>
    </xf>
    <xf numFmtId="0" fontId="12" fillId="7" borderId="1" xfId="0" applyFont="1" applyFill="1" applyBorder="1" applyAlignment="1">
      <alignment horizontal="center" vertical="center"/>
    </xf>
    <xf numFmtId="1" fontId="12" fillId="7" borderId="4" xfId="0" applyNumberFormat="1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1" fontId="12" fillId="7" borderId="1" xfId="0" applyNumberFormat="1" applyFont="1" applyFill="1" applyBorder="1" applyAlignment="1">
      <alignment horizontal="center" vertical="center"/>
    </xf>
    <xf numFmtId="1" fontId="12" fillId="7" borderId="2" xfId="0" applyNumberFormat="1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 vertical="center"/>
    </xf>
    <xf numFmtId="1" fontId="13" fillId="7" borderId="5" xfId="0" applyNumberFormat="1" applyFont="1" applyFill="1" applyBorder="1" applyAlignment="1">
      <alignment horizontal="center" vertical="center"/>
    </xf>
    <xf numFmtId="1" fontId="13" fillId="7" borderId="0" xfId="0" applyNumberFormat="1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/>
    </xf>
    <xf numFmtId="0" fontId="13" fillId="7" borderId="11" xfId="0" applyFont="1" applyFill="1" applyBorder="1" applyAlignment="1">
      <alignment horizontal="center" vertical="center"/>
    </xf>
    <xf numFmtId="1" fontId="13" fillId="7" borderId="9" xfId="0" applyNumberFormat="1" applyFont="1" applyFill="1" applyBorder="1" applyAlignment="1">
      <alignment horizontal="center" vertical="center"/>
    </xf>
    <xf numFmtId="1" fontId="13" fillId="7" borderId="1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1" fontId="9" fillId="7" borderId="2" xfId="0" applyNumberFormat="1" applyFont="1" applyFill="1" applyBorder="1" applyAlignment="1">
      <alignment horizontal="center" vertical="center"/>
    </xf>
    <xf numFmtId="168" fontId="0" fillId="7" borderId="6" xfId="0" applyNumberFormat="1" applyFont="1" applyFill="1" applyBorder="1" applyAlignment="1">
      <alignment horizontal="center"/>
    </xf>
    <xf numFmtId="168" fontId="0" fillId="7" borderId="8" xfId="0" applyNumberFormat="1" applyFont="1" applyFill="1" applyBorder="1" applyAlignment="1">
      <alignment horizontal="center"/>
    </xf>
    <xf numFmtId="0" fontId="13" fillId="7" borderId="5" xfId="51" applyFont="1" applyFill="1" applyBorder="1" applyAlignment="1">
      <alignment horizontal="center" vertical="center"/>
    </xf>
    <xf numFmtId="168" fontId="0" fillId="7" borderId="10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1" fontId="12" fillId="7" borderId="15" xfId="0" applyNumberFormat="1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2" fontId="0" fillId="7" borderId="5" xfId="0" applyNumberFormat="1" applyFont="1" applyFill="1" applyBorder="1" applyAlignment="1">
      <alignment horizontal="center"/>
    </xf>
    <xf numFmtId="0" fontId="0" fillId="7" borderId="0" xfId="0" applyFont="1" applyFill="1" applyBorder="1" applyAlignment="1">
      <alignment horizontal="center"/>
    </xf>
    <xf numFmtId="1" fontId="0" fillId="7" borderId="5" xfId="0" applyNumberFormat="1" applyFont="1" applyFill="1" applyBorder="1" applyAlignment="1">
      <alignment horizontal="center"/>
    </xf>
    <xf numFmtId="1" fontId="0" fillId="7" borderId="0" xfId="0" applyNumberFormat="1" applyFont="1" applyFill="1" applyBorder="1" applyAlignment="1">
      <alignment horizontal="center"/>
    </xf>
    <xf numFmtId="2" fontId="0" fillId="7" borderId="9" xfId="0" applyNumberFormat="1" applyFont="1" applyFill="1" applyBorder="1" applyAlignment="1">
      <alignment horizontal="center"/>
    </xf>
    <xf numFmtId="0" fontId="0" fillId="7" borderId="11" xfId="0" applyFont="1" applyFill="1" applyBorder="1" applyAlignment="1">
      <alignment horizontal="center"/>
    </xf>
    <xf numFmtId="1" fontId="0" fillId="7" borderId="9" xfId="0" applyNumberFormat="1" applyFont="1" applyFill="1" applyBorder="1" applyAlignment="1">
      <alignment horizontal="center"/>
    </xf>
    <xf numFmtId="1" fontId="0" fillId="7" borderId="11" xfId="0" applyNumberFormat="1" applyFont="1" applyFill="1" applyBorder="1" applyAlignment="1">
      <alignment horizontal="center"/>
    </xf>
    <xf numFmtId="0" fontId="0" fillId="7" borderId="5" xfId="0" applyFont="1" applyFill="1" applyBorder="1" applyAlignment="1">
      <alignment horizontal="center"/>
    </xf>
    <xf numFmtId="0" fontId="0" fillId="7" borderId="9" xfId="0" applyFont="1" applyFill="1" applyBorder="1" applyAlignment="1">
      <alignment horizontal="center"/>
    </xf>
    <xf numFmtId="2" fontId="12" fillId="7" borderId="2" xfId="0" applyNumberFormat="1" applyFont="1" applyFill="1" applyBorder="1" applyAlignment="1">
      <alignment horizontal="center" vertical="center"/>
    </xf>
    <xf numFmtId="1" fontId="12" fillId="7" borderId="3" xfId="0" applyNumberFormat="1" applyFont="1" applyFill="1" applyBorder="1" applyAlignment="1">
      <alignment horizontal="center" vertical="center"/>
    </xf>
    <xf numFmtId="2" fontId="13" fillId="7" borderId="0" xfId="0" applyNumberFormat="1" applyFont="1" applyFill="1" applyBorder="1" applyAlignment="1">
      <alignment horizontal="center" vertical="center"/>
    </xf>
    <xf numFmtId="1" fontId="13" fillId="7" borderId="7" xfId="0" applyNumberFormat="1" applyFont="1" applyFill="1" applyBorder="1" applyAlignment="1">
      <alignment horizontal="center" vertical="center"/>
    </xf>
    <xf numFmtId="2" fontId="13" fillId="7" borderId="11" xfId="0" applyNumberFormat="1" applyFont="1" applyFill="1" applyBorder="1" applyAlignment="1">
      <alignment horizontal="center" vertical="center"/>
    </xf>
    <xf numFmtId="1" fontId="13" fillId="7" borderId="12" xfId="0" applyNumberFormat="1" applyFont="1" applyFill="1" applyBorder="1" applyAlignment="1">
      <alignment horizontal="center" vertical="center"/>
    </xf>
    <xf numFmtId="1" fontId="9" fillId="7" borderId="4" xfId="0" applyNumberFormat="1" applyFont="1" applyFill="1" applyBorder="1" applyAlignment="1">
      <alignment horizontal="center" vertical="center"/>
    </xf>
    <xf numFmtId="1" fontId="9" fillId="7" borderId="13" xfId="0" applyNumberFormat="1" applyFont="1" applyFill="1" applyBorder="1" applyAlignment="1">
      <alignment horizontal="center" vertical="center"/>
    </xf>
    <xf numFmtId="1" fontId="9" fillId="7" borderId="14" xfId="0" applyNumberFormat="1" applyFont="1" applyFill="1" applyBorder="1" applyAlignment="1">
      <alignment horizontal="center" vertical="center"/>
    </xf>
    <xf numFmtId="1" fontId="0" fillId="7" borderId="0" xfId="0" applyNumberFormat="1" applyFont="1" applyFill="1" applyBorder="1" applyAlignment="1">
      <alignment horizontal="center" vertical="center"/>
    </xf>
    <xf numFmtId="1" fontId="0" fillId="7" borderId="7" xfId="0" applyNumberFormat="1" applyFont="1" applyFill="1" applyBorder="1" applyAlignment="1">
      <alignment horizontal="center"/>
    </xf>
    <xf numFmtId="1" fontId="0" fillId="7" borderId="11" xfId="0" applyNumberFormat="1" applyFont="1" applyFill="1" applyBorder="1" applyAlignment="1">
      <alignment horizontal="center" vertical="center"/>
    </xf>
    <xf numFmtId="1" fontId="0" fillId="7" borderId="12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vertical="center"/>
    </xf>
    <xf numFmtId="1" fontId="12" fillId="0" borderId="2" xfId="0" applyNumberFormat="1" applyFont="1" applyFill="1" applyBorder="1" applyAlignment="1">
      <alignment vertical="center"/>
    </xf>
    <xf numFmtId="0" fontId="14" fillId="0" borderId="0" xfId="0" applyFont="1" applyFill="1" applyAlignment="1"/>
    <xf numFmtId="1" fontId="12" fillId="3" borderId="2" xfId="0" applyNumberFormat="1" applyFont="1" applyFill="1" applyBorder="1" applyAlignment="1">
      <alignment vertical="center"/>
    </xf>
    <xf numFmtId="1" fontId="12" fillId="3" borderId="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Border="1" applyAlignment="1">
      <alignment horizontal="center" vertical="center"/>
    </xf>
    <xf numFmtId="1" fontId="13" fillId="3" borderId="11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/>
    </xf>
    <xf numFmtId="1" fontId="9" fillId="3" borderId="2" xfId="0" applyNumberFormat="1" applyFont="1" applyFill="1" applyBorder="1" applyAlignment="1">
      <alignment horizontal="center" vertical="center"/>
    </xf>
    <xf numFmtId="1" fontId="0" fillId="3" borderId="0" xfId="0" applyNumberFormat="1" applyFont="1" applyFill="1" applyBorder="1" applyAlignment="1">
      <alignment horizontal="center" vertical="center"/>
    </xf>
    <xf numFmtId="1" fontId="0" fillId="3" borderId="11" xfId="0" applyNumberFormat="1" applyFont="1" applyFill="1" applyBorder="1" applyAlignment="1">
      <alignment horizontal="center" vertical="center"/>
    </xf>
    <xf numFmtId="1" fontId="12" fillId="3" borderId="13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2" fontId="8" fillId="2" borderId="0" xfId="0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6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167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1" fontId="12" fillId="0" borderId="3" xfId="0" applyNumberFormat="1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/>
    </xf>
    <xf numFmtId="0" fontId="7" fillId="8" borderId="11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1" fontId="15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166" fontId="0" fillId="0" borderId="0" xfId="0" applyNumberFormat="1" applyFont="1" applyFill="1" applyBorder="1"/>
    <xf numFmtId="166" fontId="0" fillId="0" borderId="0" xfId="0" applyNumberFormat="1" applyFont="1" applyFill="1"/>
    <xf numFmtId="0" fontId="0" fillId="0" borderId="0" xfId="0" applyFont="1" applyFill="1" applyBorder="1"/>
    <xf numFmtId="165" fontId="0" fillId="0" borderId="0" xfId="0" applyNumberFormat="1" applyFont="1" applyFill="1" applyBorder="1"/>
    <xf numFmtId="165" fontId="0" fillId="0" borderId="0" xfId="0" applyNumberFormat="1" applyFont="1"/>
    <xf numFmtId="0" fontId="15" fillId="0" borderId="0" xfId="0" applyFont="1" applyFill="1" applyBorder="1" applyAlignment="1">
      <alignment horizontal="center"/>
    </xf>
    <xf numFmtId="0" fontId="0" fillId="0" borderId="0" xfId="0" applyFont="1"/>
    <xf numFmtId="166" fontId="15" fillId="0" borderId="0" xfId="0" applyNumberFormat="1" applyFont="1" applyFill="1" applyBorder="1" applyAlignment="1">
      <alignment horizontal="center"/>
    </xf>
    <xf numFmtId="165" fontId="15" fillId="0" borderId="0" xfId="0" applyNumberFormat="1" applyFont="1" applyFill="1" applyBorder="1" applyAlignment="1">
      <alignment horizontal="center"/>
    </xf>
    <xf numFmtId="165" fontId="15" fillId="2" borderId="0" xfId="0" applyNumberFormat="1" applyFont="1" applyFill="1" applyBorder="1" applyAlignment="1">
      <alignment horizontal="center"/>
    </xf>
    <xf numFmtId="166" fontId="0" fillId="0" borderId="0" xfId="0" applyNumberFormat="1" applyFont="1"/>
    <xf numFmtId="166" fontId="13" fillId="0" borderId="0" xfId="0" applyNumberFormat="1" applyFont="1" applyFill="1" applyBorder="1"/>
    <xf numFmtId="1" fontId="15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165" fontId="15" fillId="2" borderId="0" xfId="0" applyNumberFormat="1" applyFont="1" applyFill="1" applyAlignment="1">
      <alignment horizontal="center"/>
    </xf>
    <xf numFmtId="49" fontId="15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2" fontId="7" fillId="5" borderId="0" xfId="0" applyNumberFormat="1" applyFont="1" applyFill="1" applyBorder="1" applyAlignment="1">
      <alignment horizontal="center"/>
    </xf>
    <xf numFmtId="2" fontId="0" fillId="4" borderId="0" xfId="0" applyNumberFormat="1" applyFill="1" applyBorder="1" applyAlignment="1">
      <alignment horizontal="center" textRotation="90"/>
    </xf>
    <xf numFmtId="2" fontId="0" fillId="0" borderId="0" xfId="0" applyNumberFormat="1" applyFill="1" applyBorder="1" applyAlignment="1">
      <alignment horizontal="center" textRotation="90"/>
    </xf>
    <xf numFmtId="2" fontId="0" fillId="5" borderId="0" xfId="0" applyNumberFormat="1" applyFill="1"/>
    <xf numFmtId="2" fontId="0" fillId="5" borderId="0" xfId="0" applyNumberFormat="1" applyFill="1" applyBorder="1" applyAlignment="1">
      <alignment horizontal="center" textRotation="90"/>
    </xf>
    <xf numFmtId="2" fontId="0" fillId="0" borderId="0" xfId="0" applyNumberFormat="1" applyFont="1"/>
    <xf numFmtId="2" fontId="0" fillId="0" borderId="0" xfId="0" applyNumberFormat="1"/>
    <xf numFmtId="1" fontId="0" fillId="3" borderId="0" xfId="0" applyNumberFormat="1" applyFont="1" applyFill="1" applyBorder="1" applyAlignment="1">
      <alignment horizontal="center" vertical="center" wrapText="1"/>
    </xf>
  </cellXfs>
  <cellStyles count="6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Normal" xfId="0" builtinId="0"/>
    <cellStyle name="Normal 2" xfId="51" xr:uid="{00000000-0005-0000-0000-00003B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T314"/>
  <sheetViews>
    <sheetView zoomScaleNormal="100" workbookViewId="0">
      <selection activeCell="CD26" sqref="CD26"/>
    </sheetView>
  </sheetViews>
  <sheetFormatPr baseColWidth="10" defaultRowHeight="16" x14ac:dyDescent="0.2"/>
  <cols>
    <col min="1" max="1" width="9.5" style="4" bestFit="1" customWidth="1"/>
    <col min="2" max="2" width="3.33203125" style="4" bestFit="1" customWidth="1"/>
    <col min="3" max="3" width="3.6640625" style="4" bestFit="1" customWidth="1"/>
    <col min="4" max="4" width="3" style="4" bestFit="1" customWidth="1"/>
    <col min="5" max="5" width="4" style="4" bestFit="1" customWidth="1"/>
    <col min="6" max="6" width="3" style="4" bestFit="1" customWidth="1"/>
    <col min="7" max="7" width="4.6640625" style="5" bestFit="1" customWidth="1"/>
    <col min="8" max="8" width="6.6640625" style="5" bestFit="1" customWidth="1"/>
    <col min="9" max="9" width="6.33203125" style="4" bestFit="1" customWidth="1"/>
    <col min="10" max="11" width="7.5" style="6" bestFit="1" customWidth="1"/>
    <col min="12" max="12" width="6.33203125" style="6" customWidth="1"/>
    <col min="13" max="17" width="10.33203125" style="4" bestFit="1" customWidth="1"/>
    <col min="18" max="18" width="10.6640625" style="4" bestFit="1" customWidth="1"/>
    <col min="19" max="19" width="10.83203125" style="4"/>
    <col min="20" max="20" width="11" style="4" bestFit="1" customWidth="1"/>
    <col min="21" max="23" width="10.6640625" style="4" bestFit="1" customWidth="1"/>
    <col min="24" max="25" width="10.5" style="4" bestFit="1" customWidth="1"/>
    <col min="26" max="34" width="10.6640625" style="4" bestFit="1" customWidth="1"/>
    <col min="35" max="40" width="11.5" style="17" bestFit="1" customWidth="1"/>
    <col min="41" max="41" width="10.83203125" style="17"/>
    <col min="42" max="46" width="6.83203125" style="17" bestFit="1" customWidth="1"/>
    <col min="47" max="50" width="6.83203125" bestFit="1" customWidth="1"/>
    <col min="51" max="67" width="6.6640625" bestFit="1" customWidth="1"/>
    <col min="68" max="75" width="6.33203125" customWidth="1"/>
    <col min="76" max="83" width="6.33203125" style="142" customWidth="1"/>
    <col min="84" max="84" width="11.1640625" style="4" bestFit="1" customWidth="1"/>
    <col min="85" max="85" width="6.33203125" style="16" bestFit="1" customWidth="1"/>
    <col min="86" max="87" width="6.33203125" style="4" bestFit="1" customWidth="1"/>
    <col min="88" max="88" width="7.33203125" style="4" bestFit="1" customWidth="1"/>
    <col min="89" max="89" width="6.33203125" style="4" bestFit="1" customWidth="1"/>
    <col min="90" max="90" width="7.33203125" style="4" bestFit="1" customWidth="1"/>
    <col min="91" max="91" width="10.83203125" style="4"/>
    <col min="92" max="94" width="6.33203125" style="4" bestFit="1" customWidth="1"/>
    <col min="95" max="95" width="7.33203125" style="4" bestFit="1" customWidth="1"/>
    <col min="96" max="96" width="6.33203125" style="4" bestFit="1" customWidth="1"/>
    <col min="97" max="97" width="7.33203125" style="4" bestFit="1" customWidth="1"/>
    <col min="98" max="98" width="10.83203125" style="4"/>
    <col min="99" max="101" width="6.33203125" style="4" bestFit="1" customWidth="1"/>
    <col min="102" max="102" width="7.5" style="4" bestFit="1" customWidth="1"/>
    <col min="103" max="104" width="6.1640625" style="4" customWidth="1"/>
    <col min="105" max="105" width="6.33203125" customWidth="1"/>
    <col min="106" max="108" width="6.33203125" style="6" bestFit="1" customWidth="1"/>
    <col min="109" max="110" width="7" style="6" bestFit="1" customWidth="1"/>
    <col min="111" max="111" width="7.5" style="6" bestFit="1" customWidth="1"/>
    <col min="112" max="112" width="6.33203125" style="6" bestFit="1" customWidth="1"/>
    <col min="113" max="113" width="7.5" style="6" bestFit="1" customWidth="1"/>
    <col min="114" max="114" width="6.33203125" style="6" bestFit="1" customWidth="1"/>
    <col min="115" max="115" width="7.5" style="6" bestFit="1" customWidth="1"/>
    <col min="116" max="116" width="6.33203125" style="6" bestFit="1" customWidth="1"/>
    <col min="117" max="117" width="7.5" style="6" bestFit="1" customWidth="1"/>
    <col min="118" max="118" width="6.33203125" style="6" bestFit="1" customWidth="1"/>
    <col min="119" max="119" width="7.5" style="6" bestFit="1" customWidth="1"/>
    <col min="120" max="120" width="6.33203125" style="6" bestFit="1" customWidth="1"/>
    <col min="121" max="121" width="7.5" style="6" bestFit="1" customWidth="1"/>
    <col min="122" max="122" width="6.33203125" bestFit="1" customWidth="1"/>
    <col min="123" max="123" width="7.5" bestFit="1" customWidth="1"/>
    <col min="124" max="124" width="6.33203125" bestFit="1" customWidth="1"/>
  </cols>
  <sheetData>
    <row r="1" spans="1:124" ht="52" customHeight="1" x14ac:dyDescent="0.25">
      <c r="A1" s="102" t="s">
        <v>158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28"/>
      <c r="M1" s="104" t="s">
        <v>122</v>
      </c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8"/>
      <c r="AP1" s="105" t="s">
        <v>141</v>
      </c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21"/>
      <c r="BQ1" s="106" t="s">
        <v>142</v>
      </c>
      <c r="BR1" s="106"/>
      <c r="BS1" s="106"/>
      <c r="BT1" s="106"/>
      <c r="BU1" s="106"/>
      <c r="BV1" s="106"/>
      <c r="BW1" s="106"/>
      <c r="BX1" s="106"/>
      <c r="BY1" s="106"/>
      <c r="BZ1" s="106"/>
      <c r="CA1" s="135"/>
      <c r="CB1" s="136" t="s">
        <v>140</v>
      </c>
      <c r="CC1" s="136"/>
      <c r="CD1" s="136"/>
      <c r="CE1" s="135"/>
      <c r="CF1" s="24"/>
      <c r="CG1" s="107" t="s">
        <v>247</v>
      </c>
      <c r="CH1" s="107"/>
      <c r="CI1" s="107"/>
      <c r="CJ1" s="107"/>
      <c r="CK1" s="107"/>
      <c r="CL1" s="107"/>
      <c r="CM1" s="25"/>
      <c r="CN1" s="107" t="s">
        <v>156</v>
      </c>
      <c r="CO1" s="107"/>
      <c r="CP1" s="107"/>
      <c r="CQ1" s="107"/>
      <c r="CR1" s="107"/>
      <c r="CS1" s="107"/>
      <c r="CT1" s="25"/>
      <c r="CU1" s="107" t="s">
        <v>157</v>
      </c>
      <c r="CV1" s="107"/>
      <c r="CW1" s="107"/>
      <c r="CX1" s="107"/>
      <c r="CY1" s="107"/>
      <c r="CZ1" s="107"/>
      <c r="DA1" s="23"/>
      <c r="DB1" s="103" t="s">
        <v>104</v>
      </c>
      <c r="DC1" s="103"/>
      <c r="DD1" s="103"/>
      <c r="DE1" s="103"/>
      <c r="DF1" s="103"/>
      <c r="DG1" s="103"/>
      <c r="DH1" s="103"/>
      <c r="DI1" s="103"/>
      <c r="DJ1" s="103"/>
      <c r="DK1" s="103"/>
      <c r="DL1" s="103"/>
      <c r="DM1" s="103"/>
      <c r="DN1" s="103"/>
      <c r="DO1" s="103"/>
      <c r="DP1" s="103"/>
      <c r="DQ1" s="103"/>
      <c r="DR1" s="103"/>
      <c r="DS1" s="103"/>
      <c r="DT1" s="103"/>
    </row>
    <row r="2" spans="1:124" ht="182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2" t="s">
        <v>7</v>
      </c>
      <c r="I2" s="1" t="s">
        <v>8</v>
      </c>
      <c r="J2" s="3" t="s">
        <v>9</v>
      </c>
      <c r="K2" s="3" t="s">
        <v>10</v>
      </c>
      <c r="L2" s="3"/>
      <c r="M2" s="20" t="s">
        <v>123</v>
      </c>
      <c r="N2" s="20" t="s">
        <v>124</v>
      </c>
      <c r="O2" s="20" t="s">
        <v>105</v>
      </c>
      <c r="P2" s="20" t="s">
        <v>125</v>
      </c>
      <c r="Q2" s="20" t="s">
        <v>106</v>
      </c>
      <c r="R2" s="20" t="s">
        <v>126</v>
      </c>
      <c r="S2" s="20" t="s">
        <v>159</v>
      </c>
      <c r="T2" s="20" t="s">
        <v>107</v>
      </c>
      <c r="U2" s="20" t="s">
        <v>108</v>
      </c>
      <c r="V2" s="20" t="s">
        <v>109</v>
      </c>
      <c r="W2" s="20" t="s">
        <v>110</v>
      </c>
      <c r="X2" s="20" t="s">
        <v>111</v>
      </c>
      <c r="Y2" s="20" t="s">
        <v>112</v>
      </c>
      <c r="Z2" s="20" t="s">
        <v>113</v>
      </c>
      <c r="AA2" s="20" t="s">
        <v>114</v>
      </c>
      <c r="AB2" s="20" t="s">
        <v>115</v>
      </c>
      <c r="AC2" s="20" t="s">
        <v>116</v>
      </c>
      <c r="AD2" s="20" t="s">
        <v>117</v>
      </c>
      <c r="AE2" s="20" t="s">
        <v>118</v>
      </c>
      <c r="AF2" s="20" t="s">
        <v>119</v>
      </c>
      <c r="AG2" s="20" t="s">
        <v>120</v>
      </c>
      <c r="AH2" s="20" t="s">
        <v>121</v>
      </c>
      <c r="AI2" s="20" t="s">
        <v>127</v>
      </c>
      <c r="AJ2" s="20" t="s">
        <v>131</v>
      </c>
      <c r="AK2" s="20" t="s">
        <v>139</v>
      </c>
      <c r="AL2" s="20" t="s">
        <v>128</v>
      </c>
      <c r="AM2" s="20" t="s">
        <v>129</v>
      </c>
      <c r="AN2" s="20" t="s">
        <v>130</v>
      </c>
      <c r="AP2" s="20" t="s">
        <v>123</v>
      </c>
      <c r="AQ2" s="20" t="s">
        <v>124</v>
      </c>
      <c r="AR2" s="20" t="s">
        <v>105</v>
      </c>
      <c r="AS2" s="20" t="s">
        <v>125</v>
      </c>
      <c r="AT2" s="20" t="s">
        <v>106</v>
      </c>
      <c r="AU2" s="20" t="s">
        <v>126</v>
      </c>
      <c r="AV2" s="20" t="s">
        <v>107</v>
      </c>
      <c r="AW2" s="20" t="s">
        <v>108</v>
      </c>
      <c r="AX2" s="20" t="s">
        <v>109</v>
      </c>
      <c r="AY2" s="20" t="s">
        <v>110</v>
      </c>
      <c r="AZ2" s="20" t="s">
        <v>111</v>
      </c>
      <c r="BA2" s="20" t="s">
        <v>112</v>
      </c>
      <c r="BB2" s="20" t="s">
        <v>113</v>
      </c>
      <c r="BC2" s="20" t="s">
        <v>114</v>
      </c>
      <c r="BD2" s="20" t="s">
        <v>115</v>
      </c>
      <c r="BE2" s="20" t="s">
        <v>116</v>
      </c>
      <c r="BF2" s="20" t="s">
        <v>117</v>
      </c>
      <c r="BG2" s="20" t="s">
        <v>118</v>
      </c>
      <c r="BH2" s="20" t="s">
        <v>119</v>
      </c>
      <c r="BI2" s="20" t="s">
        <v>120</v>
      </c>
      <c r="BJ2" s="20" t="s">
        <v>121</v>
      </c>
      <c r="BK2" s="20" t="s">
        <v>127</v>
      </c>
      <c r="BL2" s="20" t="s">
        <v>131</v>
      </c>
      <c r="BM2" s="20" t="s">
        <v>128</v>
      </c>
      <c r="BN2" s="20" t="s">
        <v>129</v>
      </c>
      <c r="BO2" s="20" t="s">
        <v>130</v>
      </c>
      <c r="BP2" s="19"/>
      <c r="BQ2" s="22" t="s">
        <v>132</v>
      </c>
      <c r="BR2" s="22" t="s">
        <v>133</v>
      </c>
      <c r="BS2" s="22" t="s">
        <v>134</v>
      </c>
      <c r="BT2" s="22" t="s">
        <v>135</v>
      </c>
      <c r="BU2" s="22" t="s">
        <v>137</v>
      </c>
      <c r="BV2" s="22" t="s">
        <v>136</v>
      </c>
      <c r="BW2" s="22" t="s">
        <v>138</v>
      </c>
      <c r="BX2" s="137" t="s">
        <v>143</v>
      </c>
      <c r="BY2" s="137" t="s">
        <v>144</v>
      </c>
      <c r="BZ2" s="137" t="s">
        <v>145</v>
      </c>
      <c r="CA2" s="138"/>
      <c r="CB2" s="139"/>
      <c r="CC2" s="140"/>
      <c r="CD2" s="140"/>
      <c r="CE2" s="138"/>
      <c r="CF2" s="26" t="s">
        <v>155</v>
      </c>
      <c r="CG2" s="27" t="s">
        <v>151</v>
      </c>
      <c r="CH2" s="26" t="s">
        <v>152</v>
      </c>
      <c r="CI2" s="26" t="s">
        <v>153</v>
      </c>
      <c r="CJ2" s="26" t="s">
        <v>154</v>
      </c>
      <c r="CK2" s="26" t="s">
        <v>245</v>
      </c>
      <c r="CL2" s="26" t="s">
        <v>246</v>
      </c>
      <c r="CM2" s="26"/>
      <c r="CN2" s="27" t="s">
        <v>151</v>
      </c>
      <c r="CO2" s="26" t="s">
        <v>152</v>
      </c>
      <c r="CP2" s="26" t="s">
        <v>153</v>
      </c>
      <c r="CQ2" s="26" t="s">
        <v>154</v>
      </c>
      <c r="CR2" s="26" t="s">
        <v>245</v>
      </c>
      <c r="CS2" s="26" t="s">
        <v>246</v>
      </c>
      <c r="CT2" s="26"/>
      <c r="CU2" s="27" t="s">
        <v>151</v>
      </c>
      <c r="CV2" s="26" t="s">
        <v>152</v>
      </c>
      <c r="CW2" s="26" t="s">
        <v>153</v>
      </c>
      <c r="CX2" s="26" t="s">
        <v>154</v>
      </c>
      <c r="CY2" s="26" t="s">
        <v>245</v>
      </c>
      <c r="CZ2" s="26" t="s">
        <v>246</v>
      </c>
      <c r="DA2" s="19"/>
      <c r="DB2" s="15" t="s">
        <v>91</v>
      </c>
      <c r="DC2" s="15" t="s">
        <v>92</v>
      </c>
      <c r="DD2" s="15" t="s">
        <v>93</v>
      </c>
      <c r="DE2" s="15" t="s">
        <v>94</v>
      </c>
      <c r="DF2" s="15" t="s">
        <v>95</v>
      </c>
      <c r="DG2" s="15" t="s">
        <v>96</v>
      </c>
      <c r="DH2" s="15" t="s">
        <v>97</v>
      </c>
      <c r="DI2" s="15" t="s">
        <v>98</v>
      </c>
      <c r="DJ2" s="15" t="s">
        <v>97</v>
      </c>
      <c r="DK2" s="15" t="s">
        <v>99</v>
      </c>
      <c r="DL2" s="15" t="s">
        <v>97</v>
      </c>
      <c r="DM2" s="15" t="s">
        <v>100</v>
      </c>
      <c r="DN2" s="15" t="s">
        <v>97</v>
      </c>
      <c r="DO2" s="15" t="s">
        <v>101</v>
      </c>
      <c r="DP2" s="15" t="s">
        <v>97</v>
      </c>
      <c r="DQ2" s="15" t="s">
        <v>102</v>
      </c>
      <c r="DR2" s="15" t="s">
        <v>97</v>
      </c>
      <c r="DS2" s="15" t="s">
        <v>103</v>
      </c>
      <c r="DT2" s="15" t="s">
        <v>97</v>
      </c>
    </row>
    <row r="3" spans="1:124" s="125" customFormat="1" x14ac:dyDescent="0.2">
      <c r="A3" s="116">
        <v>302</v>
      </c>
      <c r="B3" s="116" t="s">
        <v>11</v>
      </c>
      <c r="C3" s="116">
        <v>27</v>
      </c>
      <c r="D3" s="116" t="s">
        <v>14</v>
      </c>
      <c r="E3" s="116">
        <v>1</v>
      </c>
      <c r="F3" s="116" t="s">
        <v>15</v>
      </c>
      <c r="G3" s="117">
        <v>0</v>
      </c>
      <c r="H3" s="117">
        <v>1</v>
      </c>
      <c r="I3" s="116" t="s">
        <v>16</v>
      </c>
      <c r="J3" s="118">
        <v>367.4</v>
      </c>
      <c r="K3" s="118">
        <v>367.4</v>
      </c>
      <c r="L3" s="118"/>
      <c r="M3" s="119">
        <v>1196101</v>
      </c>
      <c r="N3" s="119">
        <v>146920</v>
      </c>
      <c r="O3" s="119">
        <v>127885</v>
      </c>
      <c r="P3" s="119">
        <v>26434</v>
      </c>
      <c r="Q3" s="119">
        <v>1297869</v>
      </c>
      <c r="R3" s="119">
        <v>42588</v>
      </c>
      <c r="S3" s="119"/>
      <c r="T3" s="119">
        <v>23451</v>
      </c>
      <c r="U3" s="119">
        <v>10642</v>
      </c>
      <c r="V3" s="119"/>
      <c r="W3" s="119"/>
      <c r="X3" s="119"/>
      <c r="Y3" s="119"/>
      <c r="Z3" s="119">
        <v>41515</v>
      </c>
      <c r="AA3" s="119">
        <v>9815</v>
      </c>
      <c r="AB3" s="119">
        <v>4241</v>
      </c>
      <c r="AC3" s="119">
        <v>2235</v>
      </c>
      <c r="AD3" s="119">
        <v>1225</v>
      </c>
      <c r="AE3" s="119"/>
      <c r="AF3" s="119">
        <v>184055</v>
      </c>
      <c r="AG3" s="119">
        <v>16637</v>
      </c>
      <c r="AH3" s="119">
        <v>6870</v>
      </c>
      <c r="AI3" s="119"/>
      <c r="AJ3" s="119">
        <v>3489</v>
      </c>
      <c r="AK3" s="120">
        <v>7177</v>
      </c>
      <c r="AL3" s="119">
        <v>25322</v>
      </c>
      <c r="AM3" s="119">
        <v>19833</v>
      </c>
      <c r="AN3" s="119">
        <v>13250</v>
      </c>
      <c r="AO3" s="121"/>
      <c r="AP3" s="122">
        <f>$M3/SUM($M3:$R3)</f>
        <v>0.42148927495518529</v>
      </c>
      <c r="AQ3" s="122">
        <f>$N3/SUM($M3:$R3)</f>
        <v>5.1772554555523174E-2</v>
      </c>
      <c r="AR3" s="122">
        <f>$O3/SUM($M3:$R3)</f>
        <v>4.5064886600415743E-2</v>
      </c>
      <c r="AS3" s="122">
        <f>$P3/SUM($M3:$R3)</f>
        <v>9.3149721421229206E-3</v>
      </c>
      <c r="AT3" s="122">
        <f>$Q3/SUM($M3:$R3)</f>
        <v>0.45735089578289073</v>
      </c>
      <c r="AU3" s="122">
        <f>$R3/SUM($M3:$R3)</f>
        <v>1.5007415963862108E-2</v>
      </c>
      <c r="AV3" s="123">
        <f t="shared" ref="AV3:BJ3" si="0">T3/SUM($T3:$AH3)</f>
        <v>7.7991659072919925E-2</v>
      </c>
      <c r="AW3" s="123">
        <f t="shared" si="0"/>
        <v>3.539240270581271E-2</v>
      </c>
      <c r="AX3" s="123">
        <f t="shared" si="0"/>
        <v>0</v>
      </c>
      <c r="AY3" s="123">
        <f t="shared" si="0"/>
        <v>0</v>
      </c>
      <c r="AZ3" s="123">
        <f t="shared" si="0"/>
        <v>0</v>
      </c>
      <c r="BA3" s="123">
        <f t="shared" si="0"/>
        <v>0</v>
      </c>
      <c r="BB3" s="123">
        <f t="shared" si="0"/>
        <v>0.13806761871187884</v>
      </c>
      <c r="BC3" s="123">
        <f t="shared" si="0"/>
        <v>3.2642025235627863E-2</v>
      </c>
      <c r="BD3" s="123">
        <f t="shared" si="0"/>
        <v>1.4104414572011999E-2</v>
      </c>
      <c r="BE3" s="123">
        <f t="shared" si="0"/>
        <v>7.4330031993508176E-3</v>
      </c>
      <c r="BF3" s="123">
        <f t="shared" si="0"/>
        <v>4.0740174135144303E-3</v>
      </c>
      <c r="BG3" s="123">
        <f t="shared" si="0"/>
        <v>0</v>
      </c>
      <c r="BH3" s="123">
        <f t="shared" si="0"/>
        <v>0.61211695921991716</v>
      </c>
      <c r="BI3" s="123">
        <f t="shared" si="0"/>
        <v>5.5330145068277208E-2</v>
      </c>
      <c r="BJ3" s="123">
        <f t="shared" si="0"/>
        <v>2.2847754800689089E-2</v>
      </c>
      <c r="BK3" s="123">
        <f>AI3/SUM($AI3:$AN3)</f>
        <v>0</v>
      </c>
      <c r="BL3" s="123">
        <f>AJ3/SUM($AI3:$AN3)</f>
        <v>5.0513239999420888E-2</v>
      </c>
      <c r="BM3" s="123">
        <f>AL3/SUM($AI3:$AN3)</f>
        <v>0.36660827264698642</v>
      </c>
      <c r="BN3" s="123">
        <f>AM3/SUM($AI3:$AN3)</f>
        <v>0.2871393204094338</v>
      </c>
      <c r="BO3" s="123">
        <f>AN3/SUM($AI3:$AN3)</f>
        <v>0.19183159357762303</v>
      </c>
      <c r="BP3" s="123"/>
      <c r="BQ3" s="123">
        <f>(AR3+AS3+AU3)/(AQ3+AR3+AS3+AU3)</f>
        <v>0.57269208061030685</v>
      </c>
      <c r="BR3" s="123">
        <f>SUM(T3,U3,Z3,AA3,AF3)/SUM(T3,U3,Z3,AA3,AF3,Q3)</f>
        <v>0.17193257140888393</v>
      </c>
      <c r="BS3" s="123">
        <f>SUM(BH3,BI3,BJ3)/SUM(BH3,BI3,BJ3,BB3,BD3,BF3,AV3)</f>
        <v>0.74664201385641416</v>
      </c>
      <c r="BT3" s="123">
        <f>BH3/SUM(BH3,BB3,BC3,AV3,AW3)</f>
        <v>0.6830056627999318</v>
      </c>
      <c r="BU3" s="123">
        <f>BO3/SUM(BO3,BL3,BK3)</f>
        <v>0.79156460959436048</v>
      </c>
      <c r="BV3" s="123">
        <f>SUM(BM3:BO3)/SUM(BK3:BO3)</f>
        <v>0.94362943096261354</v>
      </c>
      <c r="BW3" s="123">
        <f>SUM(BO3)/SUM(BN3,BO3,BK3)</f>
        <v>0.40050781368074234</v>
      </c>
      <c r="BX3" s="118">
        <v>2.0142582432781482</v>
      </c>
      <c r="BY3" s="118">
        <v>2.2379081456533543</v>
      </c>
      <c r="BZ3" s="118">
        <v>0.2236499023752061</v>
      </c>
      <c r="CA3" s="141"/>
      <c r="CB3" s="141">
        <v>14.309098393291199</v>
      </c>
      <c r="CC3" s="141">
        <v>20.8375111343715</v>
      </c>
      <c r="CD3" s="141">
        <v>27.034573764985002</v>
      </c>
      <c r="CE3" s="141"/>
      <c r="CF3" s="126">
        <v>300686</v>
      </c>
      <c r="CG3" s="127">
        <v>1.8420723908750179E-2</v>
      </c>
      <c r="CH3" s="127">
        <v>1.1515923831949361E-2</v>
      </c>
      <c r="CI3" s="127">
        <v>1.5332982759025686E-2</v>
      </c>
      <c r="CJ3" s="127">
        <v>3.9638477379889535E-2</v>
      </c>
      <c r="CK3" s="127">
        <v>3.8670570330749866E-4</v>
      </c>
      <c r="CL3" s="127">
        <v>0</v>
      </c>
      <c r="CM3" s="124"/>
      <c r="CN3" s="127">
        <v>4.8350022016033764E-2</v>
      </c>
      <c r="CO3" s="127">
        <v>5.966451800598966E-2</v>
      </c>
      <c r="CP3" s="127">
        <v>7.1738386999726317E-2</v>
      </c>
      <c r="CQ3" s="127">
        <v>0.3016505975940077</v>
      </c>
      <c r="CR3" s="127">
        <v>1.3249634185222082E-3</v>
      </c>
      <c r="CS3" s="127">
        <v>4.4036710144970412E-3</v>
      </c>
      <c r="CT3" s="124"/>
      <c r="CU3" s="127">
        <v>5.2816063874539021E-2</v>
      </c>
      <c r="CV3" s="127">
        <v>0.15054084451143479</v>
      </c>
      <c r="CW3" s="127">
        <v>0.19232879120975876</v>
      </c>
      <c r="CX3" s="127">
        <v>1.060499979798744</v>
      </c>
      <c r="CY3" s="127">
        <v>1.0091160322713618E-3</v>
      </c>
      <c r="CZ3" s="127">
        <v>8.0291097828496284E-3</v>
      </c>
      <c r="DB3" s="128">
        <v>0.21379134479060072</v>
      </c>
      <c r="DC3" s="128">
        <v>0.5604568434259487</v>
      </c>
      <c r="DD3" s="128">
        <v>0.52026143790849677</v>
      </c>
      <c r="DE3" s="128">
        <v>-0.3872432980888677</v>
      </c>
      <c r="DF3" s="128">
        <v>-0.25146317995862233</v>
      </c>
      <c r="DG3" s="128">
        <v>18.697122895063252</v>
      </c>
      <c r="DH3" s="128">
        <v>0.26243597335466862</v>
      </c>
      <c r="DI3" s="128">
        <v>20.016339869281047</v>
      </c>
      <c r="DJ3" s="128">
        <v>0.23108064744653481</v>
      </c>
      <c r="DK3" s="128">
        <v>20.71767460053832</v>
      </c>
      <c r="DL3" s="128">
        <v>0.22123352553841097</v>
      </c>
      <c r="DM3" s="128">
        <v>20.063725490196081</v>
      </c>
      <c r="DN3" s="128">
        <v>0.1941077438552434</v>
      </c>
      <c r="DO3" s="128">
        <v>21.334486878300751</v>
      </c>
      <c r="DP3" s="128">
        <v>0.20468233175116551</v>
      </c>
      <c r="DQ3" s="128">
        <v>20.761077379001428</v>
      </c>
      <c r="DR3" s="128">
        <v>0.18144856807754872</v>
      </c>
      <c r="DS3" s="128">
        <v>21.399918490830235</v>
      </c>
      <c r="DT3" s="128">
        <v>0.20864905984769627</v>
      </c>
    </row>
    <row r="4" spans="1:124" s="125" customFormat="1" x14ac:dyDescent="0.2">
      <c r="A4" s="116">
        <v>302</v>
      </c>
      <c r="B4" s="116" t="s">
        <v>11</v>
      </c>
      <c r="C4" s="116">
        <v>27</v>
      </c>
      <c r="D4" s="116" t="s">
        <v>14</v>
      </c>
      <c r="E4" s="116">
        <v>1</v>
      </c>
      <c r="F4" s="116" t="s">
        <v>15</v>
      </c>
      <c r="G4" s="117">
        <v>10</v>
      </c>
      <c r="H4" s="117">
        <v>11</v>
      </c>
      <c r="I4" s="116" t="s">
        <v>17</v>
      </c>
      <c r="J4" s="118">
        <v>367.5</v>
      </c>
      <c r="K4" s="118">
        <v>367.5</v>
      </c>
      <c r="L4" s="118"/>
      <c r="M4" s="119">
        <v>1182821</v>
      </c>
      <c r="N4" s="119">
        <v>132656</v>
      </c>
      <c r="O4" s="119">
        <v>114742</v>
      </c>
      <c r="P4" s="119">
        <v>25494</v>
      </c>
      <c r="Q4" s="119">
        <v>1208716</v>
      </c>
      <c r="R4" s="119">
        <v>36737</v>
      </c>
      <c r="S4" s="119"/>
      <c r="T4" s="119">
        <v>22451</v>
      </c>
      <c r="U4" s="119">
        <v>9104</v>
      </c>
      <c r="V4" s="119"/>
      <c r="W4" s="119"/>
      <c r="X4" s="119"/>
      <c r="Y4" s="119"/>
      <c r="Z4" s="119">
        <v>47758</v>
      </c>
      <c r="AA4" s="119">
        <v>9262</v>
      </c>
      <c r="AB4" s="119">
        <v>4415</v>
      </c>
      <c r="AC4" s="119">
        <v>2398</v>
      </c>
      <c r="AD4" s="119">
        <v>1589</v>
      </c>
      <c r="AE4" s="119"/>
      <c r="AF4" s="119">
        <v>218562</v>
      </c>
      <c r="AG4" s="119">
        <v>19399</v>
      </c>
      <c r="AH4" s="119">
        <v>8682</v>
      </c>
      <c r="AI4" s="119">
        <v>1200</v>
      </c>
      <c r="AJ4" s="119">
        <v>3763</v>
      </c>
      <c r="AK4" s="120">
        <v>8411</v>
      </c>
      <c r="AL4" s="119">
        <v>29204</v>
      </c>
      <c r="AM4" s="119">
        <v>21852</v>
      </c>
      <c r="AN4" s="119">
        <v>13516</v>
      </c>
      <c r="AO4" s="121"/>
      <c r="AP4" s="122">
        <f t="shared" ref="AP4:AP67" si="1">$M4/SUM($M4:$R4)</f>
        <v>0.43789274705812231</v>
      </c>
      <c r="AQ4" s="122">
        <f t="shared" ref="AQ4:AQ67" si="2">$N4/SUM($M4:$R4)</f>
        <v>4.9110643329584334E-2</v>
      </c>
      <c r="AR4" s="122">
        <f t="shared" ref="AR4:AR67" si="3">$O4/SUM($M4:$R4)</f>
        <v>4.2478692535001548E-2</v>
      </c>
      <c r="AS4" s="122">
        <f t="shared" ref="AS4:AS67" si="4">$P4/SUM($M4:$R4)</f>
        <v>9.4381463412467059E-3</v>
      </c>
      <c r="AT4" s="122">
        <f t="shared" ref="AT4:AT67" si="5">$Q4/SUM($M4:$R4)</f>
        <v>0.44747934780757642</v>
      </c>
      <c r="AU4" s="122">
        <f t="shared" ref="AU4:AU67" si="6">$R4/SUM($M4:$R4)</f>
        <v>1.3600422928468669E-2</v>
      </c>
      <c r="AV4" s="123">
        <f t="shared" ref="AV4:AV67" si="7">T4/SUM($T4:$AH4)</f>
        <v>6.5336709155462427E-2</v>
      </c>
      <c r="AW4" s="123">
        <f t="shared" ref="AW4:AW67" si="8">U4/SUM($T4:$AH4)</f>
        <v>2.6494383330423144E-2</v>
      </c>
      <c r="AX4" s="123">
        <f t="shared" ref="AX4:AX67" si="9">V4/SUM($T4:$AH4)</f>
        <v>0</v>
      </c>
      <c r="AY4" s="123">
        <f t="shared" ref="AY4:AY67" si="10">W4/SUM($T4:$AH4)</f>
        <v>0</v>
      </c>
      <c r="AZ4" s="123">
        <f t="shared" ref="AZ4:AZ67" si="11">X4/SUM($T4:$AH4)</f>
        <v>0</v>
      </c>
      <c r="BA4" s="123">
        <f t="shared" ref="BA4:BA67" si="12">Y4/SUM($T4:$AH4)</f>
        <v>0</v>
      </c>
      <c r="BB4" s="123">
        <f t="shared" ref="BB4:BB67" si="13">Z4/SUM($T4:$AH4)</f>
        <v>0.1389849252080787</v>
      </c>
      <c r="BC4" s="123">
        <f t="shared" ref="BC4:BC67" si="14">AA4/SUM($T4:$AH4)</f>
        <v>2.6954193585937956E-2</v>
      </c>
      <c r="BD4" s="123">
        <f t="shared" ref="BD4:BD67" si="15">AB4/SUM($T4:$AH4)</f>
        <v>1.2848495430999359E-2</v>
      </c>
      <c r="BE4" s="123">
        <f t="shared" ref="BE4:BE67" si="16">AC4/SUM($T4:$AH4)</f>
        <v>6.9786391944589958E-3</v>
      </c>
      <c r="BF4" s="123">
        <f t="shared" ref="BF4:BF67" si="17">AD4/SUM($T4:$AH4)</f>
        <v>4.6242942785635292E-3</v>
      </c>
      <c r="BG4" s="123">
        <f t="shared" ref="BG4:BG67" si="18">AE4/SUM($T4:$AH4)</f>
        <v>0</v>
      </c>
      <c r="BH4" s="123">
        <f t="shared" ref="BH4:BH67" si="19">AF4/SUM($T4:$AH4)</f>
        <v>0.63605727256853506</v>
      </c>
      <c r="BI4" s="123">
        <f t="shared" ref="BI4:BI67" si="20">AG4/SUM($T4:$AH4)</f>
        <v>5.6454804726150984E-2</v>
      </c>
      <c r="BJ4" s="123">
        <f t="shared" ref="BJ4:BJ67" si="21">AH4/SUM($T4:$AH4)</f>
        <v>2.5266282521389908E-2</v>
      </c>
      <c r="BK4" s="123">
        <f t="shared" ref="BK4:BK67" si="22">AI4/SUM($AI4:$AN4)</f>
        <v>1.5395273650989146E-2</v>
      </c>
      <c r="BL4" s="123">
        <f t="shared" ref="BL4:BL67" si="23">AJ4/SUM($AI4:$AN4)</f>
        <v>4.8277012290560133E-2</v>
      </c>
      <c r="BM4" s="123">
        <f t="shared" ref="BM4:BM67" si="24">AL4/SUM($AI4:$AN4)</f>
        <v>0.37466964308623918</v>
      </c>
      <c r="BN4" s="123">
        <f t="shared" ref="BN4:BN67" si="25">AM4/SUM($AI4:$AN4)</f>
        <v>0.28034793318451234</v>
      </c>
      <c r="BO4" s="123">
        <f t="shared" ref="BO4:BO67" si="26">AN4/SUM($AI4:$AN4)</f>
        <v>0.17340209888897443</v>
      </c>
      <c r="BP4" s="123"/>
      <c r="BQ4" s="123">
        <f t="shared" ref="BQ4:BQ67" si="27">(AR4+AS4+AU4)/(AQ4+AR4+AS4+AU4)</f>
        <v>0.57156467901908414</v>
      </c>
      <c r="BR4" s="123">
        <f t="shared" ref="BR4:BR67" si="28">SUM(T4,U4,Z4,AA4,AF4)/SUM(T4,U4,Z4,AA4,AF4,Q4)</f>
        <v>0.20261661256071664</v>
      </c>
      <c r="BS4" s="123">
        <f t="shared" ref="BS4:BS67" si="29">SUM(BH4,BI4,BJ4)/SUM(BH4,BI4,BJ4,BB4,BD4,BF4,AV4)</f>
        <v>0.76394119979185782</v>
      </c>
      <c r="BT4" s="123">
        <f t="shared" ref="BT4:BT67" si="30">BH4/SUM(BH4,BB4,BC4,AV4,AW4)</f>
        <v>0.71161077955440089</v>
      </c>
      <c r="BU4" s="123">
        <f t="shared" ref="BU4:BU67" si="31">BO4/SUM(BO4,BL4,BK4)</f>
        <v>0.73142486065263268</v>
      </c>
      <c r="BV4" s="123">
        <f t="shared" ref="BV4:BV67" si="32">SUM(BM4:BO4)/SUM(BK4:BO4)</f>
        <v>0.92862587186309054</v>
      </c>
      <c r="BW4" s="123">
        <f t="shared" ref="BW4:BW67" si="33">SUM(BO4)/SUM(BN4,BO4,BK4)</f>
        <v>0.36961277619776861</v>
      </c>
      <c r="BX4" s="118">
        <v>1.9659002815821021</v>
      </c>
      <c r="BY4" s="118">
        <v>2.2344933223985715</v>
      </c>
      <c r="BZ4" s="118">
        <v>0.2685930408164694</v>
      </c>
      <c r="CA4" s="141"/>
      <c r="CB4" s="141">
        <v>14.233977244343601</v>
      </c>
      <c r="CC4" s="141">
        <v>20.762777525125301</v>
      </c>
      <c r="CD4" s="141">
        <v>26.924057721295402</v>
      </c>
      <c r="CE4" s="141"/>
      <c r="CF4" s="126">
        <v>343620</v>
      </c>
      <c r="CG4" s="127">
        <v>2.12873081105256E-2</v>
      </c>
      <c r="CH4" s="127">
        <v>1.4575317748914487E-2</v>
      </c>
      <c r="CI4" s="127">
        <v>1.9529407404960696E-2</v>
      </c>
      <c r="CJ4" s="127">
        <v>4.6968543586726287E-2</v>
      </c>
      <c r="CK4" s="127">
        <v>4.7451767232335799E-4</v>
      </c>
      <c r="CL4" s="127">
        <v>0</v>
      </c>
      <c r="CM4" s="124"/>
      <c r="CN4" s="127">
        <v>5.5874124214906569E-2</v>
      </c>
      <c r="CO4" s="127">
        <v>7.5515375141719937E-2</v>
      </c>
      <c r="CP4" s="127">
        <v>9.1372188197870005E-2</v>
      </c>
      <c r="CQ4" s="127">
        <v>0.35743273146622734</v>
      </c>
      <c r="CR4" s="127">
        <v>1.6258321299461576E-3</v>
      </c>
      <c r="CS4" s="127">
        <v>5.8339627192748452E-3</v>
      </c>
      <c r="CT4" s="124"/>
      <c r="CU4" s="127">
        <v>6.1035159663211935E-2</v>
      </c>
      <c r="CV4" s="127">
        <v>0.19053448728591243</v>
      </c>
      <c r="CW4" s="127">
        <v>0.24496651292639141</v>
      </c>
      <c r="CX4" s="127">
        <v>1.2566108190162391</v>
      </c>
      <c r="CY4" s="127">
        <v>1.2382630683799999E-3</v>
      </c>
      <c r="CZ4" s="127">
        <v>1.0636927006560146E-2</v>
      </c>
      <c r="DB4" s="128">
        <v>0.25232159208604732</v>
      </c>
      <c r="DC4" s="128">
        <v>0.54707253926586175</v>
      </c>
      <c r="DD4" s="128">
        <v>0.50433465359628316</v>
      </c>
      <c r="DE4" s="128">
        <v>-0.40221118259857597</v>
      </c>
      <c r="DF4" s="128">
        <v>-0.26196430767618178</v>
      </c>
      <c r="DG4" s="128">
        <v>17.804835951057445</v>
      </c>
      <c r="DH4" s="128">
        <v>0.33614670784609257</v>
      </c>
      <c r="DI4" s="128">
        <v>19.0209158497677</v>
      </c>
      <c r="DJ4" s="128">
        <v>0.21926603070634598</v>
      </c>
      <c r="DK4" s="128">
        <v>19.96547670674143</v>
      </c>
      <c r="DL4" s="128">
        <v>0.28337167471437286</v>
      </c>
      <c r="DM4" s="128">
        <v>19.227569313804867</v>
      </c>
      <c r="DN4" s="128">
        <v>0.1841834657934511</v>
      </c>
      <c r="DO4" s="128">
        <v>20.62155493050966</v>
      </c>
      <c r="DP4" s="128">
        <v>0.27516177852549989</v>
      </c>
      <c r="DQ4" s="128">
        <v>19.750745174596119</v>
      </c>
      <c r="DR4" s="128">
        <v>0.18720464333482667</v>
      </c>
      <c r="DS4" s="128">
        <v>20.681641354949164</v>
      </c>
      <c r="DT4" s="128">
        <v>0.27379263882554589</v>
      </c>
    </row>
    <row r="5" spans="1:124" s="125" customFormat="1" x14ac:dyDescent="0.2">
      <c r="A5" s="116">
        <v>302</v>
      </c>
      <c r="B5" s="116" t="s">
        <v>11</v>
      </c>
      <c r="C5" s="116">
        <v>27</v>
      </c>
      <c r="D5" s="116" t="s">
        <v>14</v>
      </c>
      <c r="E5" s="116">
        <v>1</v>
      </c>
      <c r="F5" s="116" t="s">
        <v>15</v>
      </c>
      <c r="G5" s="117">
        <v>20</v>
      </c>
      <c r="H5" s="117">
        <v>21</v>
      </c>
      <c r="I5" s="116" t="s">
        <v>18</v>
      </c>
      <c r="J5" s="118">
        <v>367.6</v>
      </c>
      <c r="K5" s="118">
        <v>367.6</v>
      </c>
      <c r="L5" s="118"/>
      <c r="M5" s="119">
        <v>366248</v>
      </c>
      <c r="N5" s="119">
        <v>45602</v>
      </c>
      <c r="O5" s="119">
        <v>43387</v>
      </c>
      <c r="P5" s="119">
        <v>8685</v>
      </c>
      <c r="Q5" s="119">
        <v>401365</v>
      </c>
      <c r="R5" s="119">
        <v>14003</v>
      </c>
      <c r="S5" s="119"/>
      <c r="T5" s="119">
        <v>6728</v>
      </c>
      <c r="U5" s="119">
        <v>3488</v>
      </c>
      <c r="V5" s="119"/>
      <c r="W5" s="119"/>
      <c r="X5" s="119"/>
      <c r="Y5" s="119"/>
      <c r="Z5" s="119">
        <v>14214</v>
      </c>
      <c r="AA5" s="119">
        <v>3063</v>
      </c>
      <c r="AB5" s="119"/>
      <c r="AC5" s="119"/>
      <c r="AD5" s="119"/>
      <c r="AE5" s="119"/>
      <c r="AF5" s="119">
        <v>68499</v>
      </c>
      <c r="AG5" s="119"/>
      <c r="AH5" s="119"/>
      <c r="AI5" s="119"/>
      <c r="AJ5" s="119">
        <v>1270</v>
      </c>
      <c r="AK5" s="129">
        <v>2807</v>
      </c>
      <c r="AL5" s="119">
        <v>10539</v>
      </c>
      <c r="AM5" s="119">
        <v>8584</v>
      </c>
      <c r="AN5" s="119">
        <v>4809</v>
      </c>
      <c r="AO5" s="121"/>
      <c r="AP5" s="122">
        <f t="shared" si="1"/>
        <v>0.41652697062402622</v>
      </c>
      <c r="AQ5" s="122">
        <f t="shared" si="2"/>
        <v>5.1862297990424092E-2</v>
      </c>
      <c r="AR5" s="122">
        <f t="shared" si="3"/>
        <v>4.9343220098033644E-2</v>
      </c>
      <c r="AS5" s="122">
        <f t="shared" si="4"/>
        <v>9.8772873568447276E-3</v>
      </c>
      <c r="AT5" s="122">
        <f t="shared" si="5"/>
        <v>0.45646487506965849</v>
      </c>
      <c r="AU5" s="122">
        <f t="shared" si="6"/>
        <v>1.5925348861012864E-2</v>
      </c>
      <c r="AV5" s="123">
        <f t="shared" si="7"/>
        <v>7.0089174097841489E-2</v>
      </c>
      <c r="AW5" s="123">
        <f t="shared" si="8"/>
        <v>3.6336361363446951E-2</v>
      </c>
      <c r="AX5" s="123">
        <f t="shared" si="9"/>
        <v>0</v>
      </c>
      <c r="AY5" s="123">
        <f t="shared" si="10"/>
        <v>0</v>
      </c>
      <c r="AZ5" s="123">
        <f t="shared" si="11"/>
        <v>0</v>
      </c>
      <c r="BA5" s="123">
        <f t="shared" si="12"/>
        <v>0</v>
      </c>
      <c r="BB5" s="123">
        <f t="shared" si="13"/>
        <v>0.14807483956996417</v>
      </c>
      <c r="BC5" s="123">
        <f t="shared" si="14"/>
        <v>3.190890907575631E-2</v>
      </c>
      <c r="BD5" s="123">
        <f t="shared" si="15"/>
        <v>0</v>
      </c>
      <c r="BE5" s="123">
        <f t="shared" si="16"/>
        <v>0</v>
      </c>
      <c r="BF5" s="123">
        <f t="shared" si="17"/>
        <v>0</v>
      </c>
      <c r="BG5" s="123">
        <f t="shared" si="18"/>
        <v>0</v>
      </c>
      <c r="BH5" s="123">
        <f t="shared" si="19"/>
        <v>0.71359071589299106</v>
      </c>
      <c r="BI5" s="123">
        <f t="shared" si="20"/>
        <v>0</v>
      </c>
      <c r="BJ5" s="123">
        <f t="shared" si="21"/>
        <v>0</v>
      </c>
      <c r="BK5" s="123">
        <f t="shared" si="22"/>
        <v>0</v>
      </c>
      <c r="BL5" s="123">
        <f t="shared" si="23"/>
        <v>4.534256846013781E-2</v>
      </c>
      <c r="BM5" s="123">
        <f t="shared" si="24"/>
        <v>0.37627191259952159</v>
      </c>
      <c r="BN5" s="123">
        <f t="shared" si="25"/>
        <v>0.30647291941875826</v>
      </c>
      <c r="BO5" s="123">
        <f t="shared" si="26"/>
        <v>0.17169481238173445</v>
      </c>
      <c r="BP5" s="123"/>
      <c r="BQ5" s="123">
        <f t="shared" si="27"/>
        <v>0.59166166712931034</v>
      </c>
      <c r="BR5" s="123">
        <f t="shared" si="28"/>
        <v>0.19300422030855099</v>
      </c>
      <c r="BS5" s="123">
        <f t="shared" si="29"/>
        <v>0.76585682181549852</v>
      </c>
      <c r="BT5" s="123">
        <f t="shared" si="30"/>
        <v>0.71359071589299117</v>
      </c>
      <c r="BU5" s="123">
        <f t="shared" si="31"/>
        <v>0.79108405987826946</v>
      </c>
      <c r="BV5" s="123">
        <f t="shared" si="32"/>
        <v>0.94960717403380679</v>
      </c>
      <c r="BW5" s="123">
        <f t="shared" si="33"/>
        <v>0.35906816993952068</v>
      </c>
      <c r="BX5" s="118">
        <v>2.0219654493966726</v>
      </c>
      <c r="BY5" s="118">
        <v>2.2966314304332114</v>
      </c>
      <c r="BZ5" s="118">
        <v>0.27466598103653883</v>
      </c>
      <c r="CA5" s="141"/>
      <c r="CB5" s="141">
        <v>15.753175520759401</v>
      </c>
      <c r="CC5" s="141">
        <v>22.172904783548901</v>
      </c>
      <c r="CD5" s="141">
        <v>28.5706989990674</v>
      </c>
      <c r="CE5" s="141"/>
      <c r="CF5" s="126">
        <v>95992</v>
      </c>
      <c r="CG5" s="127">
        <v>1.9205300977916603E-2</v>
      </c>
      <c r="CH5" s="127">
        <v>1.1844524912942415E-2</v>
      </c>
      <c r="CI5" s="127">
        <v>1.4428077482563903E-2</v>
      </c>
      <c r="CJ5" s="127">
        <v>3.851517355440414E-2</v>
      </c>
      <c r="CK5" s="127">
        <v>3.9920297662227646E-4</v>
      </c>
      <c r="CL5" s="127">
        <v>0</v>
      </c>
      <c r="CM5" s="124"/>
      <c r="CN5" s="127">
        <v>5.0409350344029186E-2</v>
      </c>
      <c r="CO5" s="127">
        <v>6.1367014948467177E-2</v>
      </c>
      <c r="CP5" s="127">
        <v>6.7504609010072145E-2</v>
      </c>
      <c r="CQ5" s="127">
        <v>0.2931022049050086</v>
      </c>
      <c r="CR5" s="127">
        <v>1.3677826214243893E-3</v>
      </c>
      <c r="CS5" s="127">
        <v>4.2756569769906447E-3</v>
      </c>
      <c r="CT5" s="124"/>
      <c r="CU5" s="127">
        <v>5.5065610244424544E-2</v>
      </c>
      <c r="CV5" s="127">
        <v>0.15483645161703435</v>
      </c>
      <c r="CW5" s="127">
        <v>0.18097814008620094</v>
      </c>
      <c r="CX5" s="127">
        <v>1.0304467647668392</v>
      </c>
      <c r="CY5" s="127">
        <v>1.0417279093493453E-3</v>
      </c>
      <c r="CZ5" s="127">
        <v>7.7957047992573024E-3</v>
      </c>
      <c r="DB5" s="128">
        <v>0.22873287660363556</v>
      </c>
      <c r="DC5" s="128">
        <v>0.56305190981296382</v>
      </c>
      <c r="DD5" s="128">
        <v>0.52491014225165888</v>
      </c>
      <c r="DE5" s="128">
        <v>-0.37820365604228512</v>
      </c>
      <c r="DF5" s="128">
        <v>-0.24950082928847073</v>
      </c>
      <c r="DG5" s="128">
        <v>18.870127320864256</v>
      </c>
      <c r="DH5" s="128">
        <v>0.79954042237306178</v>
      </c>
      <c r="DI5" s="128">
        <v>20.306883890728685</v>
      </c>
      <c r="DJ5" s="128">
        <v>0.80036555784260344</v>
      </c>
      <c r="DK5" s="128">
        <v>20.863517331488566</v>
      </c>
      <c r="DL5" s="128">
        <v>0.67401257606052978</v>
      </c>
      <c r="DM5" s="128">
        <v>20.307782468212096</v>
      </c>
      <c r="DN5" s="128">
        <v>0.67230706858785061</v>
      </c>
      <c r="DO5" s="128">
        <v>21.468793440066282</v>
      </c>
      <c r="DP5" s="128">
        <v>0.61797757263088371</v>
      </c>
      <c r="DQ5" s="128">
        <v>21.37125321714575</v>
      </c>
      <c r="DR5" s="128">
        <v>0.71511853001206316</v>
      </c>
      <c r="DS5" s="128">
        <v>21.534143276668601</v>
      </c>
      <c r="DT5" s="128">
        <v>0.6327854788311702</v>
      </c>
    </row>
    <row r="6" spans="1:124" s="125" customFormat="1" x14ac:dyDescent="0.2">
      <c r="A6" s="116">
        <v>302</v>
      </c>
      <c r="B6" s="116" t="s">
        <v>11</v>
      </c>
      <c r="C6" s="116">
        <v>27</v>
      </c>
      <c r="D6" s="116" t="s">
        <v>14</v>
      </c>
      <c r="E6" s="116">
        <v>1</v>
      </c>
      <c r="F6" s="116" t="s">
        <v>15</v>
      </c>
      <c r="G6" s="117">
        <v>30</v>
      </c>
      <c r="H6" s="117">
        <v>31</v>
      </c>
      <c r="I6" s="116" t="s">
        <v>19</v>
      </c>
      <c r="J6" s="118">
        <v>367.7</v>
      </c>
      <c r="K6" s="118">
        <v>367.7</v>
      </c>
      <c r="L6" s="118"/>
      <c r="M6" s="119">
        <v>1008841</v>
      </c>
      <c r="N6" s="119">
        <v>135744</v>
      </c>
      <c r="O6" s="119">
        <v>137266</v>
      </c>
      <c r="P6" s="119">
        <v>25492</v>
      </c>
      <c r="Q6" s="119">
        <v>1152602</v>
      </c>
      <c r="R6" s="119">
        <v>43403</v>
      </c>
      <c r="S6" s="119"/>
      <c r="T6" s="119">
        <v>16415</v>
      </c>
      <c r="U6" s="119">
        <v>7418</v>
      </c>
      <c r="V6" s="119"/>
      <c r="W6" s="119"/>
      <c r="X6" s="119"/>
      <c r="Y6" s="119"/>
      <c r="Z6" s="119">
        <v>36467</v>
      </c>
      <c r="AA6" s="119">
        <v>7582</v>
      </c>
      <c r="AB6" s="119">
        <v>3764</v>
      </c>
      <c r="AC6" s="119">
        <v>2033</v>
      </c>
      <c r="AD6" s="119">
        <v>1217</v>
      </c>
      <c r="AE6" s="119"/>
      <c r="AF6" s="119">
        <v>118128</v>
      </c>
      <c r="AG6" s="119">
        <v>15999</v>
      </c>
      <c r="AH6" s="119">
        <v>7096</v>
      </c>
      <c r="AI6" s="119"/>
      <c r="AJ6" s="119">
        <v>3376</v>
      </c>
      <c r="AK6" s="120">
        <v>7577</v>
      </c>
      <c r="AL6" s="119">
        <v>24456</v>
      </c>
      <c r="AM6" s="119">
        <v>21706</v>
      </c>
      <c r="AN6" s="119">
        <v>12194</v>
      </c>
      <c r="AO6" s="121"/>
      <c r="AP6" s="122">
        <f t="shared" si="1"/>
        <v>0.40299670681023975</v>
      </c>
      <c r="AQ6" s="122">
        <f t="shared" si="2"/>
        <v>5.4224981904233853E-2</v>
      </c>
      <c r="AR6" s="122">
        <f t="shared" si="3"/>
        <v>5.4832967689669991E-2</v>
      </c>
      <c r="AS6" s="122">
        <f t="shared" si="4"/>
        <v>1.0183162708500776E-2</v>
      </c>
      <c r="AT6" s="122">
        <f t="shared" si="5"/>
        <v>0.46042419991147854</v>
      </c>
      <c r="AU6" s="122">
        <f t="shared" si="6"/>
        <v>1.7337980975877104E-2</v>
      </c>
      <c r="AV6" s="123">
        <f t="shared" si="7"/>
        <v>7.5953525603949676E-2</v>
      </c>
      <c r="AW6" s="123">
        <f t="shared" si="8"/>
        <v>3.4323682785872597E-2</v>
      </c>
      <c r="AX6" s="123">
        <f t="shared" si="9"/>
        <v>0</v>
      </c>
      <c r="AY6" s="123">
        <f t="shared" si="10"/>
        <v>0</v>
      </c>
      <c r="AZ6" s="123">
        <f t="shared" si="11"/>
        <v>0</v>
      </c>
      <c r="BA6" s="123">
        <f t="shared" si="12"/>
        <v>0</v>
      </c>
      <c r="BB6" s="123">
        <f t="shared" si="13"/>
        <v>0.16873574280836021</v>
      </c>
      <c r="BC6" s="123">
        <f t="shared" si="14"/>
        <v>3.5082523979844439E-2</v>
      </c>
      <c r="BD6" s="123">
        <f t="shared" si="15"/>
        <v>1.7416330817743929E-2</v>
      </c>
      <c r="BE6" s="123">
        <f t="shared" si="16"/>
        <v>9.4068545569801817E-3</v>
      </c>
      <c r="BF6" s="123">
        <f t="shared" si="17"/>
        <v>5.6311569089251756E-3</v>
      </c>
      <c r="BG6" s="123">
        <f t="shared" si="18"/>
        <v>0</v>
      </c>
      <c r="BH6" s="123">
        <f t="shared" si="19"/>
        <v>0.54658775952137484</v>
      </c>
      <c r="BI6" s="123">
        <f t="shared" si="20"/>
        <v>7.402866013631379E-2</v>
      </c>
      <c r="BJ6" s="123">
        <f t="shared" si="21"/>
        <v>3.2833762880635206E-2</v>
      </c>
      <c r="BK6" s="123">
        <f t="shared" si="22"/>
        <v>0</v>
      </c>
      <c r="BL6" s="123">
        <f t="shared" si="23"/>
        <v>4.8709402819258681E-2</v>
      </c>
      <c r="BM6" s="123">
        <f t="shared" si="24"/>
        <v>0.35285460762671517</v>
      </c>
      <c r="BN6" s="123">
        <f t="shared" si="25"/>
        <v>0.31317722085154887</v>
      </c>
      <c r="BO6" s="123">
        <f t="shared" si="26"/>
        <v>0.17593674703141007</v>
      </c>
      <c r="BP6" s="123"/>
      <c r="BQ6" s="123">
        <f t="shared" si="27"/>
        <v>0.60297743525248237</v>
      </c>
      <c r="BR6" s="123">
        <f t="shared" si="28"/>
        <v>0.13895736778095519</v>
      </c>
      <c r="BS6" s="123">
        <f t="shared" si="29"/>
        <v>0.70935676039500517</v>
      </c>
      <c r="BT6" s="123">
        <f t="shared" si="30"/>
        <v>0.63506263104134186</v>
      </c>
      <c r="BU6" s="123">
        <f t="shared" si="31"/>
        <v>0.78317276814386649</v>
      </c>
      <c r="BV6" s="123">
        <f t="shared" si="32"/>
        <v>0.94531199377956321</v>
      </c>
      <c r="BW6" s="123">
        <f t="shared" si="33"/>
        <v>0.35970501474926259</v>
      </c>
      <c r="BX6" s="118">
        <v>2.0534751860308673</v>
      </c>
      <c r="BY6" s="118">
        <v>2.332798909102145</v>
      </c>
      <c r="BZ6" s="118">
        <v>0.27932372307127773</v>
      </c>
      <c r="CA6" s="141"/>
      <c r="CB6" s="141">
        <v>16.617612633006502</v>
      </c>
      <c r="CC6" s="141">
        <v>22.951087191795398</v>
      </c>
      <c r="CD6" s="141">
        <v>29.485827098998001</v>
      </c>
      <c r="CE6" s="141"/>
      <c r="CF6" s="126">
        <v>216119</v>
      </c>
      <c r="CG6" s="127">
        <v>1.5697538775357071E-2</v>
      </c>
      <c r="CH6" s="127">
        <v>8.9585722900091345E-3</v>
      </c>
      <c r="CI6" s="127">
        <v>1.0267459973168884E-2</v>
      </c>
      <c r="CJ6" s="127">
        <v>2.9543073924760705E-2</v>
      </c>
      <c r="CK6" s="127">
        <v>3.129765575272297E-4</v>
      </c>
      <c r="CL6" s="127">
        <v>0</v>
      </c>
      <c r="CM6" s="124"/>
      <c r="CN6" s="127">
        <v>4.1202308288521186E-2</v>
      </c>
      <c r="CO6" s="127">
        <v>4.6414764938118816E-2</v>
      </c>
      <c r="CP6" s="127">
        <v>4.8038338569565665E-2</v>
      </c>
      <c r="CQ6" s="127">
        <v>0.22482412275223598</v>
      </c>
      <c r="CR6" s="127">
        <v>1.0723464537290407E-3</v>
      </c>
      <c r="CS6" s="127">
        <v>3.1057186127479664E-3</v>
      </c>
      <c r="CT6" s="124"/>
      <c r="CU6" s="127">
        <v>4.5008123173622003E-2</v>
      </c>
      <c r="CV6" s="127">
        <v>0.1171101040468087</v>
      </c>
      <c r="CW6" s="127">
        <v>0.12878956407041803</v>
      </c>
      <c r="CX6" s="127">
        <v>0.79040445979130702</v>
      </c>
      <c r="CY6" s="127">
        <v>8.1671839650807477E-4</v>
      </c>
      <c r="CZ6" s="127">
        <v>5.662583697624588E-3</v>
      </c>
      <c r="DB6" s="128">
        <v>0.22203403885950496</v>
      </c>
      <c r="DC6" s="128">
        <v>0.57752431781423952</v>
      </c>
      <c r="DD6" s="128">
        <v>0.54276217909452074</v>
      </c>
      <c r="DE6" s="128">
        <v>-0.36019880165097617</v>
      </c>
      <c r="DF6" s="128">
        <v>-0.23843063386829852</v>
      </c>
      <c r="DG6" s="128">
        <v>19.834954520949303</v>
      </c>
      <c r="DH6" s="128">
        <v>0.11144341670400225</v>
      </c>
      <c r="DI6" s="128">
        <v>21.422636193407548</v>
      </c>
      <c r="DJ6" s="128">
        <v>0.10853272793824308</v>
      </c>
      <c r="DK6" s="128">
        <v>21.676866661160265</v>
      </c>
      <c r="DL6" s="128">
        <v>9.3946800281163187E-2</v>
      </c>
      <c r="DM6" s="128">
        <v>21.245014402462342</v>
      </c>
      <c r="DN6" s="128">
        <v>9.1167491468532202E-2</v>
      </c>
      <c r="DO6" s="128">
        <v>22.195671327206028</v>
      </c>
      <c r="DP6" s="128">
        <v>8.1855208024138912E-2</v>
      </c>
      <c r="DQ6" s="128">
        <v>22.586580888559105</v>
      </c>
      <c r="DR6" s="128">
        <v>0.35585250261023277</v>
      </c>
      <c r="DS6" s="128">
        <v>22.29134464340838</v>
      </c>
      <c r="DT6" s="128">
        <v>8.5983757760611484E-2</v>
      </c>
    </row>
    <row r="7" spans="1:124" s="125" customFormat="1" x14ac:dyDescent="0.2">
      <c r="A7" s="116">
        <v>302</v>
      </c>
      <c r="B7" s="116" t="s">
        <v>11</v>
      </c>
      <c r="C7" s="116">
        <v>27</v>
      </c>
      <c r="D7" s="116" t="s">
        <v>14</v>
      </c>
      <c r="E7" s="116">
        <v>1</v>
      </c>
      <c r="F7" s="116" t="s">
        <v>15</v>
      </c>
      <c r="G7" s="117">
        <v>40</v>
      </c>
      <c r="H7" s="117">
        <v>41</v>
      </c>
      <c r="I7" s="116" t="s">
        <v>20</v>
      </c>
      <c r="J7" s="118">
        <v>367.8</v>
      </c>
      <c r="K7" s="118">
        <v>367.8</v>
      </c>
      <c r="L7" s="118"/>
      <c r="M7" s="119">
        <v>934808</v>
      </c>
      <c r="N7" s="119">
        <v>128811</v>
      </c>
      <c r="O7" s="119">
        <v>129079</v>
      </c>
      <c r="P7" s="119">
        <v>23121</v>
      </c>
      <c r="Q7" s="119">
        <v>1087307</v>
      </c>
      <c r="R7" s="119">
        <v>38313</v>
      </c>
      <c r="S7" s="119"/>
      <c r="T7" s="119">
        <v>15859</v>
      </c>
      <c r="U7" s="119">
        <v>7361</v>
      </c>
      <c r="V7" s="119"/>
      <c r="W7" s="119"/>
      <c r="X7" s="119"/>
      <c r="Y7" s="119"/>
      <c r="Z7" s="119">
        <v>38387</v>
      </c>
      <c r="AA7" s="119">
        <v>9013</v>
      </c>
      <c r="AB7" s="119">
        <v>3878</v>
      </c>
      <c r="AC7" s="119">
        <v>2271</v>
      </c>
      <c r="AD7" s="119">
        <v>1044</v>
      </c>
      <c r="AE7" s="119"/>
      <c r="AF7" s="119">
        <v>157186</v>
      </c>
      <c r="AG7" s="119">
        <v>14437</v>
      </c>
      <c r="AH7" s="119">
        <v>7187</v>
      </c>
      <c r="AI7" s="119"/>
      <c r="AJ7" s="119">
        <v>3394</v>
      </c>
      <c r="AK7" s="120">
        <v>7856</v>
      </c>
      <c r="AL7" s="119">
        <v>28814</v>
      </c>
      <c r="AM7" s="119">
        <v>20669</v>
      </c>
      <c r="AN7" s="119">
        <v>12344</v>
      </c>
      <c r="AO7" s="121"/>
      <c r="AP7" s="122">
        <f t="shared" si="1"/>
        <v>0.39924507962838235</v>
      </c>
      <c r="AQ7" s="122">
        <f t="shared" si="2"/>
        <v>5.5013604881442565E-2</v>
      </c>
      <c r="AR7" s="122">
        <f t="shared" si="3"/>
        <v>5.512806440825492E-2</v>
      </c>
      <c r="AS7" s="122">
        <f t="shared" si="4"/>
        <v>9.8746967142855305E-3</v>
      </c>
      <c r="AT7" s="122">
        <f t="shared" si="5"/>
        <v>0.46437553999912018</v>
      </c>
      <c r="AU7" s="122">
        <f t="shared" si="6"/>
        <v>1.6363014368514405E-2</v>
      </c>
      <c r="AV7" s="123">
        <f t="shared" si="7"/>
        <v>6.1798825514470641E-2</v>
      </c>
      <c r="AW7" s="123">
        <f t="shared" si="8"/>
        <v>2.868410080156494E-2</v>
      </c>
      <c r="AX7" s="123">
        <f t="shared" si="9"/>
        <v>0</v>
      </c>
      <c r="AY7" s="123">
        <f t="shared" si="10"/>
        <v>0</v>
      </c>
      <c r="AZ7" s="123">
        <f t="shared" si="11"/>
        <v>0</v>
      </c>
      <c r="BA7" s="123">
        <f t="shared" si="12"/>
        <v>0</v>
      </c>
      <c r="BB7" s="123">
        <f t="shared" si="13"/>
        <v>0.14958518916854685</v>
      </c>
      <c r="BC7" s="123">
        <f t="shared" si="14"/>
        <v>3.5121559641965061E-2</v>
      </c>
      <c r="BD7" s="123">
        <f t="shared" si="15"/>
        <v>1.5111661854159604E-2</v>
      </c>
      <c r="BE7" s="123">
        <f t="shared" si="16"/>
        <v>8.8495575221238937E-3</v>
      </c>
      <c r="BF7" s="123">
        <f t="shared" si="17"/>
        <v>4.0682245940543132E-3</v>
      </c>
      <c r="BG7" s="123">
        <f t="shared" si="18"/>
        <v>0</v>
      </c>
      <c r="BH7" s="123">
        <f t="shared" si="19"/>
        <v>0.61251719448373687</v>
      </c>
      <c r="BI7" s="123">
        <f t="shared" si="20"/>
        <v>5.6257623050155289E-2</v>
      </c>
      <c r="BJ7" s="123">
        <f t="shared" si="21"/>
        <v>2.8006063369222556E-2</v>
      </c>
      <c r="BK7" s="123">
        <f t="shared" si="22"/>
        <v>0</v>
      </c>
      <c r="BL7" s="123">
        <f t="shared" si="23"/>
        <v>4.6444161637724593E-2</v>
      </c>
      <c r="BM7" s="123">
        <f t="shared" si="24"/>
        <v>0.39429642705639256</v>
      </c>
      <c r="BN7" s="123">
        <f t="shared" si="25"/>
        <v>0.28283864964352667</v>
      </c>
      <c r="BO7" s="123">
        <f t="shared" si="26"/>
        <v>0.16891771692871901</v>
      </c>
      <c r="BP7" s="123"/>
      <c r="BQ7" s="123">
        <f t="shared" si="27"/>
        <v>0.59661347095739758</v>
      </c>
      <c r="BR7" s="123">
        <f t="shared" si="28"/>
        <v>0.17322161669757655</v>
      </c>
      <c r="BS7" s="123">
        <f t="shared" si="29"/>
        <v>0.75137197556076607</v>
      </c>
      <c r="BT7" s="123">
        <f t="shared" si="30"/>
        <v>0.6899993854419989</v>
      </c>
      <c r="BU7" s="123">
        <f t="shared" si="31"/>
        <v>0.7843436268903291</v>
      </c>
      <c r="BV7" s="123">
        <f t="shared" si="32"/>
        <v>0.94796154612778094</v>
      </c>
      <c r="BW7" s="123">
        <f t="shared" si="33"/>
        <v>0.37391330687910823</v>
      </c>
      <c r="BX7" s="118">
        <v>2.0687589982058041</v>
      </c>
      <c r="BY7" s="118">
        <v>2.3123537713392106</v>
      </c>
      <c r="BZ7" s="118">
        <v>0.24359477313340649</v>
      </c>
      <c r="CA7" s="141"/>
      <c r="CB7" s="141">
        <v>16.118954592821499</v>
      </c>
      <c r="CC7" s="141">
        <v>22.502229543223699</v>
      </c>
      <c r="CD7" s="141">
        <v>28.9833207198342</v>
      </c>
      <c r="CE7" s="141"/>
      <c r="CF7" s="126">
        <v>256623</v>
      </c>
      <c r="CG7" s="127">
        <v>2.0115669725109329E-2</v>
      </c>
      <c r="CH7" s="127">
        <v>1.1210090573747585E-2</v>
      </c>
      <c r="CI7" s="127">
        <v>1.296501527985962E-2</v>
      </c>
      <c r="CJ7" s="127">
        <v>3.8677251603736862E-2</v>
      </c>
      <c r="CK7" s="127">
        <v>3.9395046964932627E-4</v>
      </c>
      <c r="CL7" s="127">
        <v>0</v>
      </c>
      <c r="CM7" s="124"/>
      <c r="CN7" s="127">
        <v>5.2798851928631339E-2</v>
      </c>
      <c r="CO7" s="127">
        <v>5.8079982174814269E-2</v>
      </c>
      <c r="CP7" s="127">
        <v>6.0659383645132049E-2</v>
      </c>
      <c r="CQ7" s="127">
        <v>0.29433562615803815</v>
      </c>
      <c r="CR7" s="127">
        <v>1.3497860427984E-3</v>
      </c>
      <c r="CS7" s="127">
        <v>4.1777103143763213E-3</v>
      </c>
      <c r="CT7" s="124"/>
      <c r="CU7" s="127">
        <v>5.7675827635407483E-2</v>
      </c>
      <c r="CV7" s="127">
        <v>0.1465428676542376</v>
      </c>
      <c r="CW7" s="127">
        <v>0.16262626495967586</v>
      </c>
      <c r="CX7" s="127">
        <v>1.0347830506033475</v>
      </c>
      <c r="CY7" s="127">
        <v>1.0280213905401142E-3</v>
      </c>
      <c r="CZ7" s="127">
        <v>7.6171209530968608E-3</v>
      </c>
      <c r="DB7" s="128">
        <v>0.23330043820313212</v>
      </c>
      <c r="DC7" s="128">
        <v>0.58129835639416205</v>
      </c>
      <c r="DD7" s="128">
        <v>0.54609544025144618</v>
      </c>
      <c r="DE7" s="128">
        <v>-0.36153085844609195</v>
      </c>
      <c r="DF7" s="128">
        <v>-0.23560109452781494</v>
      </c>
      <c r="DG7" s="128">
        <v>20.086557092944133</v>
      </c>
      <c r="DH7" s="128">
        <v>5.1201680361434757E-2</v>
      </c>
      <c r="DI7" s="128">
        <v>21.63096501571539</v>
      </c>
      <c r="DJ7" s="128">
        <v>3.8068893772769202E-2</v>
      </c>
      <c r="DK7" s="128">
        <v>21.888967629351903</v>
      </c>
      <c r="DL7" s="128">
        <v>4.3163016546862269E-2</v>
      </c>
      <c r="DM7" s="128">
        <v>21.42001061320093</v>
      </c>
      <c r="DN7" s="128">
        <v>3.1977870769618166E-2</v>
      </c>
      <c r="DO7" s="128">
        <v>22.379272874073411</v>
      </c>
      <c r="DP7" s="128">
        <v>3.7120774892087413E-2</v>
      </c>
      <c r="DQ7" s="128">
        <v>22.496667054888793</v>
      </c>
      <c r="DR7" s="128">
        <v>0.41630914990266188</v>
      </c>
      <c r="DS7" s="128">
        <v>22.484885134297457</v>
      </c>
      <c r="DT7" s="128">
        <v>3.9247944575737138E-2</v>
      </c>
    </row>
    <row r="8" spans="1:124" s="125" customFormat="1" x14ac:dyDescent="0.2">
      <c r="A8" s="116">
        <v>302</v>
      </c>
      <c r="B8" s="116" t="s">
        <v>11</v>
      </c>
      <c r="C8" s="116">
        <v>27</v>
      </c>
      <c r="D8" s="116" t="s">
        <v>14</v>
      </c>
      <c r="E8" s="116">
        <v>1</v>
      </c>
      <c r="F8" s="116" t="s">
        <v>15</v>
      </c>
      <c r="G8" s="117">
        <v>50</v>
      </c>
      <c r="H8" s="117">
        <v>51</v>
      </c>
      <c r="I8" s="116" t="s">
        <v>21</v>
      </c>
      <c r="J8" s="118">
        <v>367.9</v>
      </c>
      <c r="K8" s="118">
        <v>367.9</v>
      </c>
      <c r="L8" s="118"/>
      <c r="M8" s="119">
        <v>365897</v>
      </c>
      <c r="N8" s="119">
        <v>51338</v>
      </c>
      <c r="O8" s="119">
        <v>49582</v>
      </c>
      <c r="P8" s="119">
        <v>9920</v>
      </c>
      <c r="Q8" s="119">
        <v>397811</v>
      </c>
      <c r="R8" s="119">
        <v>15444</v>
      </c>
      <c r="S8" s="119"/>
      <c r="T8" s="119">
        <v>7374</v>
      </c>
      <c r="U8" s="119">
        <v>3724</v>
      </c>
      <c r="V8" s="119"/>
      <c r="W8" s="119"/>
      <c r="X8" s="119"/>
      <c r="Y8" s="119"/>
      <c r="Z8" s="119">
        <v>17880</v>
      </c>
      <c r="AA8" s="119">
        <v>3865</v>
      </c>
      <c r="AB8" s="119">
        <v>1812</v>
      </c>
      <c r="AC8" s="119">
        <v>1032</v>
      </c>
      <c r="AD8" s="119"/>
      <c r="AE8" s="119"/>
      <c r="AF8" s="119">
        <v>85094</v>
      </c>
      <c r="AG8" s="119">
        <v>7430</v>
      </c>
      <c r="AH8" s="119">
        <v>3245</v>
      </c>
      <c r="AI8" s="119"/>
      <c r="AJ8" s="119">
        <v>1765</v>
      </c>
      <c r="AK8" s="120">
        <v>3959</v>
      </c>
      <c r="AL8" s="119">
        <v>14123</v>
      </c>
      <c r="AM8" s="119">
        <v>9673</v>
      </c>
      <c r="AN8" s="119">
        <v>6553</v>
      </c>
      <c r="AO8" s="121"/>
      <c r="AP8" s="122">
        <f t="shared" si="1"/>
        <v>0.41112392021501315</v>
      </c>
      <c r="AQ8" s="122">
        <f t="shared" si="2"/>
        <v>5.7683664572265821E-2</v>
      </c>
      <c r="AR8" s="122">
        <f t="shared" si="3"/>
        <v>5.571061312910678E-2</v>
      </c>
      <c r="AS8" s="122">
        <f t="shared" si="4"/>
        <v>1.1146167606000953E-2</v>
      </c>
      <c r="AT8" s="122">
        <f t="shared" si="5"/>
        <v>0.44698266950714166</v>
      </c>
      <c r="AU8" s="122">
        <f t="shared" si="6"/>
        <v>1.7352964970471646E-2</v>
      </c>
      <c r="AV8" s="123">
        <f t="shared" si="7"/>
        <v>5.6094814995131449E-2</v>
      </c>
      <c r="AW8" s="123">
        <f t="shared" si="8"/>
        <v>2.8328870496592017E-2</v>
      </c>
      <c r="AX8" s="123">
        <f t="shared" si="9"/>
        <v>0</v>
      </c>
      <c r="AY8" s="123">
        <f t="shared" si="10"/>
        <v>0</v>
      </c>
      <c r="AZ8" s="123">
        <f t="shared" si="11"/>
        <v>0</v>
      </c>
      <c r="BA8" s="123">
        <f t="shared" si="12"/>
        <v>0</v>
      </c>
      <c r="BB8" s="123">
        <f t="shared" si="13"/>
        <v>0.13601509250243426</v>
      </c>
      <c r="BC8" s="123">
        <f t="shared" si="14"/>
        <v>2.9401472736124635E-2</v>
      </c>
      <c r="BD8" s="123">
        <f t="shared" si="15"/>
        <v>1.3784079844206426E-2</v>
      </c>
      <c r="BE8" s="123">
        <f t="shared" si="16"/>
        <v>7.8505355404089577E-3</v>
      </c>
      <c r="BF8" s="123">
        <f t="shared" si="17"/>
        <v>0</v>
      </c>
      <c r="BG8" s="123">
        <f t="shared" si="18"/>
        <v>0</v>
      </c>
      <c r="BH8" s="123">
        <f t="shared" si="19"/>
        <v>0.64731925511197663</v>
      </c>
      <c r="BI8" s="123">
        <f t="shared" si="20"/>
        <v>5.6520813047711782E-2</v>
      </c>
      <c r="BJ8" s="123">
        <f t="shared" si="21"/>
        <v>2.4685065725413825E-2</v>
      </c>
      <c r="BK8" s="123">
        <f t="shared" si="22"/>
        <v>0</v>
      </c>
      <c r="BL8" s="123">
        <f t="shared" si="23"/>
        <v>4.8928561528012643E-2</v>
      </c>
      <c r="BM8" s="123">
        <f t="shared" si="24"/>
        <v>0.39151165691791645</v>
      </c>
      <c r="BN8" s="123">
        <f t="shared" si="25"/>
        <v>0.26815069442519335</v>
      </c>
      <c r="BO8" s="123">
        <f t="shared" si="26"/>
        <v>0.18165941285726167</v>
      </c>
      <c r="BP8" s="123"/>
      <c r="BQ8" s="123">
        <f t="shared" si="27"/>
        <v>0.59347185708403283</v>
      </c>
      <c r="BR8" s="123">
        <f t="shared" si="28"/>
        <v>0.22867175442270257</v>
      </c>
      <c r="BS8" s="123">
        <f t="shared" si="29"/>
        <v>0.77965563560874351</v>
      </c>
      <c r="BT8" s="123">
        <f t="shared" si="30"/>
        <v>0.72152081195892726</v>
      </c>
      <c r="BU8" s="123">
        <f t="shared" si="31"/>
        <v>0.78780956960807891</v>
      </c>
      <c r="BV8" s="123">
        <f t="shared" si="32"/>
        <v>0.94503954661518341</v>
      </c>
      <c r="BW8" s="123">
        <f t="shared" si="33"/>
        <v>0.40385800566991248</v>
      </c>
      <c r="BX8" s="118">
        <v>2.0078270366475204</v>
      </c>
      <c r="BY8" s="118">
        <v>2.3023600359458531</v>
      </c>
      <c r="BZ8" s="118">
        <v>0.29453299929833276</v>
      </c>
      <c r="CA8" s="141"/>
      <c r="CB8" s="141">
        <v>15.9188439828909</v>
      </c>
      <c r="CC8" s="141">
        <v>22.288336745279398</v>
      </c>
      <c r="CD8" s="141">
        <v>28.733805990816499</v>
      </c>
      <c r="CE8" s="141"/>
      <c r="CF8" s="126">
        <v>131456</v>
      </c>
      <c r="CG8" s="127">
        <v>2.6325880381856095E-2</v>
      </c>
      <c r="CH8" s="127">
        <v>1.4408141443764852E-2</v>
      </c>
      <c r="CI8" s="127">
        <v>1.7289778105925538E-2</v>
      </c>
      <c r="CJ8" s="127">
        <v>4.6178027999999996E-2</v>
      </c>
      <c r="CK8" s="127">
        <v>5.51571546327276E-4</v>
      </c>
      <c r="CL8" s="127">
        <v>0</v>
      </c>
      <c r="CM8" s="124"/>
      <c r="CN8" s="127">
        <v>6.9099178857438021E-2</v>
      </c>
      <c r="CO8" s="127">
        <v>7.4649227204799565E-2</v>
      </c>
      <c r="CP8" s="127">
        <v>8.0893640356581017E-2</v>
      </c>
      <c r="CQ8" s="127">
        <v>0.35141687225806451</v>
      </c>
      <c r="CR8" s="127">
        <v>1.8898405566060265E-3</v>
      </c>
      <c r="CS8" s="127">
        <v>5.308960872727273E-3</v>
      </c>
      <c r="CT8" s="124"/>
      <c r="CU8" s="127">
        <v>7.548179901556995E-2</v>
      </c>
      <c r="CV8" s="127">
        <v>0.18834909056683161</v>
      </c>
      <c r="CW8" s="127">
        <v>0.21687379263765078</v>
      </c>
      <c r="CX8" s="127">
        <v>1.2354611225806451</v>
      </c>
      <c r="CY8" s="127">
        <v>1.4393366469202711E-3</v>
      </c>
      <c r="CZ8" s="127">
        <v>9.6797034882154884E-3</v>
      </c>
      <c r="DB8" s="128">
        <v>0.27685602713589508</v>
      </c>
      <c r="DC8" s="128">
        <v>0.58300049995225178</v>
      </c>
      <c r="DD8" s="128">
        <v>0.54722716240780545</v>
      </c>
      <c r="DE8" s="128">
        <v>-0.36397257721399301</v>
      </c>
      <c r="DF8" s="128">
        <v>-0.23436142660560177</v>
      </c>
      <c r="DG8" s="128">
        <v>20.200033330150116</v>
      </c>
      <c r="DH8" s="128">
        <v>0.64984057366497128</v>
      </c>
      <c r="DI8" s="128">
        <v>21.701697650487837</v>
      </c>
      <c r="DJ8" s="128">
        <v>0.68227420494503277</v>
      </c>
      <c r="DK8" s="128">
        <v>21.984628097316552</v>
      </c>
      <c r="DL8" s="128">
        <v>0.5478156035995182</v>
      </c>
      <c r="DM8" s="128">
        <v>21.479426026409786</v>
      </c>
      <c r="DN8" s="128">
        <v>0.57311033215371787</v>
      </c>
      <c r="DO8" s="128">
        <v>22.461301896246052</v>
      </c>
      <c r="DP8" s="128">
        <v>0.46844683293793266</v>
      </c>
      <c r="DQ8" s="128">
        <v>22.331851038055472</v>
      </c>
      <c r="DR8" s="128">
        <v>4.5640782618123633E-2</v>
      </c>
      <c r="DS8" s="128">
        <v>22.569678420176839</v>
      </c>
      <c r="DT8" s="128">
        <v>0.49669501829838753</v>
      </c>
    </row>
    <row r="9" spans="1:124" s="125" customFormat="1" x14ac:dyDescent="0.2">
      <c r="A9" s="116">
        <v>302</v>
      </c>
      <c r="B9" s="116" t="s">
        <v>11</v>
      </c>
      <c r="C9" s="116">
        <v>27</v>
      </c>
      <c r="D9" s="116" t="s">
        <v>14</v>
      </c>
      <c r="E9" s="116">
        <v>1</v>
      </c>
      <c r="F9" s="116" t="s">
        <v>15</v>
      </c>
      <c r="G9" s="117">
        <v>55</v>
      </c>
      <c r="H9" s="117">
        <v>56</v>
      </c>
      <c r="I9" s="116" t="s">
        <v>22</v>
      </c>
      <c r="J9" s="118">
        <v>367.95</v>
      </c>
      <c r="K9" s="118">
        <v>367.95</v>
      </c>
      <c r="L9" s="118"/>
      <c r="M9" s="119">
        <v>302114</v>
      </c>
      <c r="N9" s="119">
        <v>35435</v>
      </c>
      <c r="O9" s="119">
        <v>31846</v>
      </c>
      <c r="P9" s="119">
        <v>6898</v>
      </c>
      <c r="Q9" s="119">
        <v>360983</v>
      </c>
      <c r="R9" s="119">
        <v>10190</v>
      </c>
      <c r="S9" s="119"/>
      <c r="T9" s="119">
        <v>3768</v>
      </c>
      <c r="U9" s="119">
        <v>2049</v>
      </c>
      <c r="V9" s="119"/>
      <c r="W9" s="119"/>
      <c r="X9" s="119"/>
      <c r="Y9" s="119"/>
      <c r="Z9" s="119">
        <v>7558</v>
      </c>
      <c r="AA9" s="119">
        <v>2122</v>
      </c>
      <c r="AB9" s="119"/>
      <c r="AC9" s="119"/>
      <c r="AD9" s="119"/>
      <c r="AE9" s="119"/>
      <c r="AF9" s="119">
        <v>43204</v>
      </c>
      <c r="AG9" s="119">
        <v>3089</v>
      </c>
      <c r="AH9" s="119">
        <v>1323</v>
      </c>
      <c r="AI9" s="119"/>
      <c r="AJ9" s="119"/>
      <c r="AK9" s="120">
        <v>2224</v>
      </c>
      <c r="AL9" s="119">
        <v>12811</v>
      </c>
      <c r="AM9" s="119">
        <v>9955</v>
      </c>
      <c r="AN9" s="119">
        <v>3289</v>
      </c>
      <c r="AO9" s="121"/>
      <c r="AP9" s="122">
        <f t="shared" si="1"/>
        <v>0.40418427058889633</v>
      </c>
      <c r="AQ9" s="122">
        <f t="shared" si="2"/>
        <v>4.7406838571921663E-2</v>
      </c>
      <c r="AR9" s="122">
        <f t="shared" si="3"/>
        <v>4.2605282380737047E-2</v>
      </c>
      <c r="AS9" s="122">
        <f t="shared" si="4"/>
        <v>9.228513403954159E-3</v>
      </c>
      <c r="AT9" s="122">
        <f t="shared" si="5"/>
        <v>0.48294236794717083</v>
      </c>
      <c r="AU9" s="122">
        <f t="shared" si="6"/>
        <v>1.3632727107319931E-2</v>
      </c>
      <c r="AV9" s="123">
        <f t="shared" si="7"/>
        <v>5.9702438483355255E-2</v>
      </c>
      <c r="AW9" s="123">
        <f t="shared" si="8"/>
        <v>3.2465577614754486E-2</v>
      </c>
      <c r="AX9" s="123">
        <f t="shared" si="9"/>
        <v>0</v>
      </c>
      <c r="AY9" s="123">
        <f t="shared" si="10"/>
        <v>0</v>
      </c>
      <c r="AZ9" s="123">
        <f t="shared" si="11"/>
        <v>0</v>
      </c>
      <c r="BA9" s="123">
        <f t="shared" si="12"/>
        <v>0</v>
      </c>
      <c r="BB9" s="123">
        <f t="shared" si="13"/>
        <v>0.11975345808312075</v>
      </c>
      <c r="BC9" s="123">
        <f t="shared" si="14"/>
        <v>3.3622233137388491E-2</v>
      </c>
      <c r="BD9" s="123">
        <f t="shared" si="15"/>
        <v>0</v>
      </c>
      <c r="BE9" s="123">
        <f t="shared" si="16"/>
        <v>0</v>
      </c>
      <c r="BF9" s="123">
        <f t="shared" si="17"/>
        <v>0</v>
      </c>
      <c r="BG9" s="123">
        <f t="shared" si="18"/>
        <v>0</v>
      </c>
      <c r="BH9" s="123">
        <f t="shared" si="19"/>
        <v>0.68454993424492572</v>
      </c>
      <c r="BI9" s="123">
        <f t="shared" si="20"/>
        <v>4.8943957663238953E-2</v>
      </c>
      <c r="BJ9" s="123">
        <f t="shared" si="21"/>
        <v>2.0962400773216296E-2</v>
      </c>
      <c r="BK9" s="123">
        <f t="shared" si="22"/>
        <v>0</v>
      </c>
      <c r="BL9" s="123">
        <f t="shared" si="23"/>
        <v>0</v>
      </c>
      <c r="BM9" s="123">
        <f t="shared" si="24"/>
        <v>0.45302167686268963</v>
      </c>
      <c r="BN9" s="123">
        <f t="shared" si="25"/>
        <v>0.35202800664804274</v>
      </c>
      <c r="BO9" s="123">
        <f t="shared" si="26"/>
        <v>0.11630538562183952</v>
      </c>
      <c r="BP9" s="123"/>
      <c r="BQ9" s="123">
        <f t="shared" si="27"/>
        <v>0.57999976294610578</v>
      </c>
      <c r="BR9" s="123">
        <f t="shared" si="28"/>
        <v>0.13986952087761267</v>
      </c>
      <c r="BS9" s="123">
        <f t="shared" si="29"/>
        <v>0.80784500016965832</v>
      </c>
      <c r="BT9" s="123">
        <f t="shared" si="30"/>
        <v>0.73600109027103455</v>
      </c>
      <c r="BU9" s="123">
        <f t="shared" si="31"/>
        <v>1</v>
      </c>
      <c r="BV9" s="123">
        <f t="shared" si="32"/>
        <v>1</v>
      </c>
      <c r="BW9" s="123">
        <f t="shared" si="33"/>
        <v>0.24833887043189368</v>
      </c>
      <c r="BX9" s="118">
        <v>2.1057051424412614</v>
      </c>
      <c r="BY9" s="118">
        <v>2.2602472695897275</v>
      </c>
      <c r="BZ9" s="118">
        <v>0.15454212714846616</v>
      </c>
      <c r="CA9" s="141"/>
      <c r="CB9" s="141">
        <v>14.853618398974501</v>
      </c>
      <c r="CC9" s="141">
        <v>21.366822419719998</v>
      </c>
      <c r="CD9" s="141">
        <v>27.6218388567689</v>
      </c>
      <c r="CE9" s="141"/>
      <c r="CF9" s="126">
        <v>63113</v>
      </c>
      <c r="CG9" s="127">
        <v>1.5307677797420842E-2</v>
      </c>
      <c r="CH9" s="127">
        <v>1.0021965027374064E-2</v>
      </c>
      <c r="CI9" s="127">
        <v>1.2924000941374114E-2</v>
      </c>
      <c r="CJ9" s="127">
        <v>3.1883227345607418E-2</v>
      </c>
      <c r="CK9" s="127">
        <v>2.9183024738838113E-4</v>
      </c>
      <c r="CL9" s="127">
        <v>0</v>
      </c>
      <c r="CM9" s="124"/>
      <c r="CN9" s="127">
        <v>4.0179015883739247E-2</v>
      </c>
      <c r="CO9" s="127">
        <v>5.1924250416819528E-2</v>
      </c>
      <c r="CP9" s="127">
        <v>6.0467489965144762E-2</v>
      </c>
      <c r="CQ9" s="127">
        <v>0.24263279565091328</v>
      </c>
      <c r="CR9" s="127">
        <v>9.9989319759379242E-4</v>
      </c>
      <c r="CS9" s="127">
        <v>3.8630786001668301E-3</v>
      </c>
      <c r="CT9" s="124"/>
      <c r="CU9" s="127">
        <v>4.3890310300747394E-2</v>
      </c>
      <c r="CV9" s="127">
        <v>0.13101120682122197</v>
      </c>
      <c r="CW9" s="127">
        <v>0.16211180288356467</v>
      </c>
      <c r="CX9" s="127">
        <v>0.85301364207016528</v>
      </c>
      <c r="CY9" s="127">
        <v>7.6153669010452013E-4</v>
      </c>
      <c r="CZ9" s="127">
        <v>7.0434603489695786E-3</v>
      </c>
      <c r="DB9" s="128">
        <v>0.17239706812687772</v>
      </c>
      <c r="DC9" s="128">
        <v>0.56570331273601093</v>
      </c>
      <c r="DD9" s="128">
        <v>0.52400163791478127</v>
      </c>
      <c r="DE9" s="128">
        <v>-0.386223253651026</v>
      </c>
      <c r="DF9" s="128">
        <v>-0.24750160686076655</v>
      </c>
      <c r="DG9" s="128">
        <v>19.046887515734063</v>
      </c>
      <c r="DH9" s="128">
        <v>1.0876854223710657</v>
      </c>
      <c r="DI9" s="128">
        <v>20.250102369673829</v>
      </c>
      <c r="DJ9" s="128">
        <v>1.0281196699701247</v>
      </c>
      <c r="DK9" s="128">
        <v>21.012526175763817</v>
      </c>
      <c r="DL9" s="128">
        <v>0.91691881105877637</v>
      </c>
      <c r="DM9" s="128">
        <v>20.260085990526015</v>
      </c>
      <c r="DN9" s="128">
        <v>0.86362052277493939</v>
      </c>
      <c r="DO9" s="128">
        <v>21.604743043202873</v>
      </c>
      <c r="DP9" s="128">
        <v>0.83298494455084571</v>
      </c>
      <c r="DQ9" s="128">
        <v>20.829930378555744</v>
      </c>
      <c r="DR9" s="128">
        <v>0.71911344237638397</v>
      </c>
      <c r="DS9" s="128">
        <v>21.670890090723567</v>
      </c>
      <c r="DT9" s="128">
        <v>0.85685330387027747</v>
      </c>
    </row>
    <row r="10" spans="1:124" s="125" customFormat="1" x14ac:dyDescent="0.2">
      <c r="A10" s="116">
        <v>302</v>
      </c>
      <c r="B10" s="116" t="s">
        <v>11</v>
      </c>
      <c r="C10" s="116">
        <v>27</v>
      </c>
      <c r="D10" s="116" t="s">
        <v>14</v>
      </c>
      <c r="E10" s="116">
        <v>1</v>
      </c>
      <c r="F10" s="116" t="s">
        <v>15</v>
      </c>
      <c r="G10" s="117">
        <v>59</v>
      </c>
      <c r="H10" s="117">
        <v>60</v>
      </c>
      <c r="I10" s="116" t="s">
        <v>23</v>
      </c>
      <c r="J10" s="118">
        <v>367.99</v>
      </c>
      <c r="K10" s="118">
        <v>367.99</v>
      </c>
      <c r="L10" s="118"/>
      <c r="M10" s="119">
        <v>1137348</v>
      </c>
      <c r="N10" s="119">
        <v>102555</v>
      </c>
      <c r="O10" s="119">
        <v>76160</v>
      </c>
      <c r="P10" s="119">
        <v>22556</v>
      </c>
      <c r="Q10" s="119">
        <v>1483517</v>
      </c>
      <c r="R10" s="119">
        <v>26088</v>
      </c>
      <c r="S10" s="119"/>
      <c r="T10" s="119">
        <v>10730</v>
      </c>
      <c r="U10" s="119">
        <v>5038</v>
      </c>
      <c r="V10" s="119"/>
      <c r="W10" s="119"/>
      <c r="X10" s="119"/>
      <c r="Y10" s="119"/>
      <c r="Z10" s="119">
        <v>12577</v>
      </c>
      <c r="AA10" s="119">
        <v>4680</v>
      </c>
      <c r="AB10" s="119">
        <v>1586</v>
      </c>
      <c r="AC10" s="119">
        <v>1138</v>
      </c>
      <c r="AD10" s="119"/>
      <c r="AE10" s="119"/>
      <c r="AF10" s="119">
        <v>79694</v>
      </c>
      <c r="AG10" s="119">
        <v>4671</v>
      </c>
      <c r="AH10" s="119">
        <v>1816</v>
      </c>
      <c r="AI10" s="119"/>
      <c r="AJ10" s="119">
        <v>1341</v>
      </c>
      <c r="AK10" s="120">
        <v>4784</v>
      </c>
      <c r="AL10" s="119">
        <v>42418</v>
      </c>
      <c r="AM10" s="119">
        <v>29905</v>
      </c>
      <c r="AN10" s="119">
        <v>4187</v>
      </c>
      <c r="AO10" s="121"/>
      <c r="AP10" s="122">
        <f t="shared" si="1"/>
        <v>0.39931831204287305</v>
      </c>
      <c r="AQ10" s="122">
        <f t="shared" si="2"/>
        <v>3.6006648353500287E-2</v>
      </c>
      <c r="AR10" s="122">
        <f t="shared" si="3"/>
        <v>2.6739469929331402E-2</v>
      </c>
      <c r="AS10" s="122">
        <f t="shared" si="4"/>
        <v>7.919320952284651E-3</v>
      </c>
      <c r="AT10" s="122">
        <f t="shared" si="5"/>
        <v>0.52085685676407478</v>
      </c>
      <c r="AU10" s="122">
        <f t="shared" si="6"/>
        <v>9.1593919579358932E-3</v>
      </c>
      <c r="AV10" s="123">
        <f t="shared" si="7"/>
        <v>8.800131222832773E-2</v>
      </c>
      <c r="AW10" s="123">
        <f t="shared" si="8"/>
        <v>4.1318789469367671E-2</v>
      </c>
      <c r="AX10" s="123">
        <f t="shared" si="9"/>
        <v>0</v>
      </c>
      <c r="AY10" s="123">
        <f t="shared" si="10"/>
        <v>0</v>
      </c>
      <c r="AZ10" s="123">
        <f t="shared" si="11"/>
        <v>0</v>
      </c>
      <c r="BA10" s="123">
        <f t="shared" si="12"/>
        <v>0</v>
      </c>
      <c r="BB10" s="123">
        <f t="shared" si="13"/>
        <v>0.10314934798654966</v>
      </c>
      <c r="BC10" s="123">
        <f t="shared" si="14"/>
        <v>3.8382678586073977E-2</v>
      </c>
      <c r="BD10" s="123">
        <f t="shared" si="15"/>
        <v>1.3007463298613959E-2</v>
      </c>
      <c r="BE10" s="123">
        <f t="shared" si="16"/>
        <v>9.3332239809726901E-3</v>
      </c>
      <c r="BF10" s="123">
        <f t="shared" si="17"/>
        <v>0</v>
      </c>
      <c r="BG10" s="123">
        <f t="shared" si="18"/>
        <v>0</v>
      </c>
      <c r="BH10" s="123">
        <f t="shared" si="19"/>
        <v>0.65360452718773066</v>
      </c>
      <c r="BI10" s="123">
        <f t="shared" si="20"/>
        <v>3.8308865742639218E-2</v>
      </c>
      <c r="BJ10" s="123">
        <f t="shared" si="21"/>
        <v>1.4893791519724432E-2</v>
      </c>
      <c r="BK10" s="123">
        <f t="shared" si="22"/>
        <v>0</v>
      </c>
      <c r="BL10" s="123">
        <f t="shared" si="23"/>
        <v>1.6227990560900345E-2</v>
      </c>
      <c r="BM10" s="123">
        <f t="shared" si="24"/>
        <v>0.51331760150057482</v>
      </c>
      <c r="BN10" s="123">
        <f t="shared" si="25"/>
        <v>0.36189266049494767</v>
      </c>
      <c r="BO10" s="123">
        <f t="shared" si="26"/>
        <v>5.0668602892236944E-2</v>
      </c>
      <c r="BP10" s="123"/>
      <c r="BQ10" s="123">
        <f t="shared" si="27"/>
        <v>0.54892922646563369</v>
      </c>
      <c r="BR10" s="123">
        <f t="shared" si="28"/>
        <v>7.061549795894842E-2</v>
      </c>
      <c r="BS10" s="123">
        <f t="shared" si="29"/>
        <v>0.77588814664097816</v>
      </c>
      <c r="BT10" s="123">
        <f t="shared" si="30"/>
        <v>0.70701478898854675</v>
      </c>
      <c r="BU10" s="123">
        <f t="shared" si="31"/>
        <v>0.75741678726483364</v>
      </c>
      <c r="BV10" s="123">
        <f t="shared" si="32"/>
        <v>0.98277478773554605</v>
      </c>
      <c r="BW10" s="123">
        <f t="shared" si="33"/>
        <v>0.12281473659509562</v>
      </c>
      <c r="BX10" s="118">
        <v>2.2058303700832518</v>
      </c>
      <c r="BY10" s="118">
        <v>2.1677178372397501</v>
      </c>
      <c r="BZ10" s="118">
        <v>3.811253284350169E-2</v>
      </c>
      <c r="CA10" s="141"/>
      <c r="CB10" s="141">
        <v>12.486133719111001</v>
      </c>
      <c r="CC10" s="141">
        <v>19.171230292324701</v>
      </c>
      <c r="CD10" s="141">
        <v>25.136391778937298</v>
      </c>
      <c r="CE10" s="141"/>
      <c r="CF10" s="126">
        <v>121930</v>
      </c>
      <c r="CG10" s="127">
        <v>7.8555852253663801E-3</v>
      </c>
      <c r="CH10" s="127">
        <v>6.6899093115889039E-3</v>
      </c>
      <c r="CI10" s="127">
        <v>1.0440389130646009E-2</v>
      </c>
      <c r="CJ10" s="127">
        <v>1.8837147113849973E-2</v>
      </c>
      <c r="CK10" s="127">
        <v>1.3718804754512417E-4</v>
      </c>
      <c r="CL10" s="127">
        <v>0</v>
      </c>
      <c r="CM10" s="124"/>
      <c r="CN10" s="127">
        <v>2.0619044098200374E-2</v>
      </c>
      <c r="CO10" s="127">
        <v>3.4660720269123889E-2</v>
      </c>
      <c r="CP10" s="127">
        <v>4.884742177389706E-2</v>
      </c>
      <c r="CQ10" s="127">
        <v>0.14335153768398651</v>
      </c>
      <c r="CR10" s="127">
        <v>4.7004516070257363E-4</v>
      </c>
      <c r="CS10" s="127">
        <v>2.9151351378794849E-3</v>
      </c>
      <c r="CT10" s="124"/>
      <c r="CU10" s="127">
        <v>2.252360401741595E-2</v>
      </c>
      <c r="CV10" s="127">
        <v>8.7453218010823452E-2</v>
      </c>
      <c r="CW10" s="127">
        <v>0.13095869556591389</v>
      </c>
      <c r="CX10" s="127">
        <v>0.50397481069338534</v>
      </c>
      <c r="CY10" s="127">
        <v>3.5799487059467463E-4</v>
      </c>
      <c r="CZ10" s="127">
        <v>5.315097330573444E-3</v>
      </c>
      <c r="DB10" s="128">
        <v>0.10206398327640596</v>
      </c>
      <c r="DC10" s="128">
        <v>0.52899150333133116</v>
      </c>
      <c r="DD10" s="128">
        <v>0.47794834390298352</v>
      </c>
      <c r="DE10" s="128">
        <v>-0.449378583794661</v>
      </c>
      <c r="DF10" s="128">
        <v>-0.2766632131486258</v>
      </c>
      <c r="DG10" s="128">
        <v>16.599433555422074</v>
      </c>
      <c r="DH10" s="128">
        <v>1.1320692369728433</v>
      </c>
      <c r="DI10" s="128">
        <v>17.371771493936468</v>
      </c>
      <c r="DJ10" s="128">
        <v>1.1561152980308735</v>
      </c>
      <c r="DK10" s="128">
        <v>18.949322487220815</v>
      </c>
      <c r="DL10" s="128">
        <v>0.95433436676800931</v>
      </c>
      <c r="DM10" s="128">
        <v>17.842288054906636</v>
      </c>
      <c r="DN10" s="128">
        <v>0.97113685034591779</v>
      </c>
      <c r="DO10" s="128">
        <v>19.601158176172945</v>
      </c>
      <c r="DP10" s="128">
        <v>0.99158522176406461</v>
      </c>
      <c r="DQ10" s="128">
        <v>16.566945593860382</v>
      </c>
      <c r="DR10" s="128">
        <v>0.48542534691334566</v>
      </c>
      <c r="DS10" s="128">
        <v>19.676236220633996</v>
      </c>
      <c r="DT10" s="128">
        <v>0.95374125404064736</v>
      </c>
    </row>
    <row r="11" spans="1:124" s="125" customFormat="1" x14ac:dyDescent="0.2">
      <c r="A11" s="116">
        <v>302</v>
      </c>
      <c r="B11" s="116" t="s">
        <v>11</v>
      </c>
      <c r="C11" s="116">
        <v>27</v>
      </c>
      <c r="D11" s="116" t="s">
        <v>14</v>
      </c>
      <c r="E11" s="116">
        <v>1</v>
      </c>
      <c r="F11" s="116" t="s">
        <v>15</v>
      </c>
      <c r="G11" s="117">
        <v>65</v>
      </c>
      <c r="H11" s="117">
        <v>66</v>
      </c>
      <c r="I11" s="116" t="s">
        <v>24</v>
      </c>
      <c r="J11" s="118">
        <v>368.05</v>
      </c>
      <c r="K11" s="118">
        <v>368.05</v>
      </c>
      <c r="L11" s="118"/>
      <c r="M11" s="119">
        <v>234094</v>
      </c>
      <c r="N11" s="119">
        <v>35184</v>
      </c>
      <c r="O11" s="119">
        <v>32790</v>
      </c>
      <c r="P11" s="119">
        <v>6079</v>
      </c>
      <c r="Q11" s="119">
        <v>247091</v>
      </c>
      <c r="R11" s="119">
        <v>11824</v>
      </c>
      <c r="S11" s="119"/>
      <c r="T11" s="119">
        <v>5128</v>
      </c>
      <c r="U11" s="119">
        <v>3957</v>
      </c>
      <c r="V11" s="119"/>
      <c r="W11" s="119"/>
      <c r="X11" s="119"/>
      <c r="Y11" s="119"/>
      <c r="Z11" s="119">
        <v>15859</v>
      </c>
      <c r="AA11" s="119">
        <v>3647</v>
      </c>
      <c r="AB11" s="119">
        <v>1886</v>
      </c>
      <c r="AC11" s="119"/>
      <c r="AD11" s="119"/>
      <c r="AE11" s="119"/>
      <c r="AF11" s="119">
        <v>87089</v>
      </c>
      <c r="AG11" s="119">
        <v>7149</v>
      </c>
      <c r="AH11" s="119">
        <v>3236</v>
      </c>
      <c r="AI11" s="119"/>
      <c r="AJ11" s="119">
        <v>1909</v>
      </c>
      <c r="AK11" s="129">
        <v>5059</v>
      </c>
      <c r="AL11" s="119">
        <v>20267</v>
      </c>
      <c r="AM11" s="119">
        <v>15116</v>
      </c>
      <c r="AN11" s="119">
        <v>9080</v>
      </c>
      <c r="AO11" s="121"/>
      <c r="AP11" s="122">
        <f t="shared" si="1"/>
        <v>0.41281905682271075</v>
      </c>
      <c r="AQ11" s="122">
        <f t="shared" si="2"/>
        <v>6.2046125467761899E-2</v>
      </c>
      <c r="AR11" s="122">
        <f t="shared" si="3"/>
        <v>5.7824364884263096E-2</v>
      </c>
      <c r="AS11" s="122">
        <f t="shared" si="4"/>
        <v>1.07201681650331E-2</v>
      </c>
      <c r="AT11" s="122">
        <f t="shared" si="5"/>
        <v>0.43573894918016021</v>
      </c>
      <c r="AU11" s="122">
        <f t="shared" si="6"/>
        <v>2.0851335480070961E-2</v>
      </c>
      <c r="AV11" s="123">
        <f t="shared" si="7"/>
        <v>4.0077842299005087E-2</v>
      </c>
      <c r="AW11" s="123">
        <f t="shared" si="8"/>
        <v>3.0925901321599676E-2</v>
      </c>
      <c r="AX11" s="123">
        <f t="shared" si="9"/>
        <v>0</v>
      </c>
      <c r="AY11" s="123">
        <f t="shared" si="10"/>
        <v>0</v>
      </c>
      <c r="AZ11" s="123">
        <f t="shared" si="11"/>
        <v>0</v>
      </c>
      <c r="BA11" s="123">
        <f t="shared" si="12"/>
        <v>0</v>
      </c>
      <c r="BB11" s="123">
        <f t="shared" si="13"/>
        <v>0.12394588553430611</v>
      </c>
      <c r="BC11" s="123">
        <f t="shared" si="14"/>
        <v>2.8503098842525654E-2</v>
      </c>
      <c r="BD11" s="123">
        <f t="shared" si="15"/>
        <v>1.4740017663011622E-2</v>
      </c>
      <c r="BE11" s="123">
        <f t="shared" si="16"/>
        <v>0</v>
      </c>
      <c r="BF11" s="123">
        <f t="shared" si="17"/>
        <v>0</v>
      </c>
      <c r="BG11" s="123">
        <f t="shared" si="18"/>
        <v>0</v>
      </c>
      <c r="BH11" s="123">
        <f t="shared" si="19"/>
        <v>0.68064337129057217</v>
      </c>
      <c r="BI11" s="123">
        <f t="shared" si="20"/>
        <v>5.5872951364194103E-2</v>
      </c>
      <c r="BJ11" s="123">
        <f t="shared" si="21"/>
        <v>2.5290931684785582E-2</v>
      </c>
      <c r="BK11" s="123">
        <f t="shared" si="22"/>
        <v>0</v>
      </c>
      <c r="BL11" s="123">
        <f t="shared" si="23"/>
        <v>3.7117691664560283E-2</v>
      </c>
      <c r="BM11" s="123">
        <f t="shared" si="24"/>
        <v>0.39406194707472147</v>
      </c>
      <c r="BN11" s="123">
        <f t="shared" si="25"/>
        <v>0.29390834321712583</v>
      </c>
      <c r="BO11" s="123">
        <f t="shared" si="26"/>
        <v>0.17654721860356595</v>
      </c>
      <c r="BP11" s="123"/>
      <c r="BQ11" s="123">
        <f t="shared" si="27"/>
        <v>0.59029775143519225</v>
      </c>
      <c r="BR11" s="123">
        <f t="shared" si="28"/>
        <v>0.31887885194792309</v>
      </c>
      <c r="BS11" s="123">
        <f t="shared" si="29"/>
        <v>0.8099412532094693</v>
      </c>
      <c r="BT11" s="123">
        <f t="shared" si="30"/>
        <v>0.75284405255878284</v>
      </c>
      <c r="BU11" s="123">
        <f t="shared" si="31"/>
        <v>0.82628082628082633</v>
      </c>
      <c r="BV11" s="123">
        <f t="shared" si="32"/>
        <v>0.95883291641507806</v>
      </c>
      <c r="BW11" s="123">
        <f t="shared" si="33"/>
        <v>0.37526863944453631</v>
      </c>
      <c r="BX11" s="118">
        <v>1.9736624919320993</v>
      </c>
      <c r="BY11" s="118">
        <v>2.2923294967550558</v>
      </c>
      <c r="BZ11" s="118">
        <v>0.31866700482295651</v>
      </c>
      <c r="CA11" s="141"/>
      <c r="CB11" s="141">
        <v>15.6438787658278</v>
      </c>
      <c r="CC11" s="141">
        <v>22.066013443498399</v>
      </c>
      <c r="CD11" s="141">
        <v>28.435293994593099</v>
      </c>
      <c r="CE11" s="141"/>
      <c r="CF11" s="126">
        <v>127951</v>
      </c>
      <c r="CG11" s="127">
        <v>4.0051126980742778E-2</v>
      </c>
      <c r="CH11" s="127">
        <v>2.0462795691649615E-2</v>
      </c>
      <c r="CI11" s="127">
        <v>2.5446925316651419E-2</v>
      </c>
      <c r="CJ11" s="127">
        <v>7.3346295313373902E-2</v>
      </c>
      <c r="CK11" s="127">
        <v>8.6434074535697374E-4</v>
      </c>
      <c r="CL11" s="127">
        <v>0</v>
      </c>
      <c r="CM11" s="124"/>
      <c r="CN11" s="127">
        <v>0.10512468895785454</v>
      </c>
      <c r="CO11" s="127">
        <v>0.10601866248976807</v>
      </c>
      <c r="CP11" s="127">
        <v>0.11905846403202196</v>
      </c>
      <c r="CQ11" s="127">
        <v>0.55816860977134397</v>
      </c>
      <c r="CR11" s="127">
        <v>2.9614765413106909E-3</v>
      </c>
      <c r="CS11" s="127">
        <v>6.7494466317574416E-3</v>
      </c>
      <c r="CT11" s="124"/>
      <c r="CU11" s="127">
        <v>0.11483494847112698</v>
      </c>
      <c r="CV11" s="127">
        <v>0.26749799576995226</v>
      </c>
      <c r="CW11" s="127">
        <v>0.31919271436444041</v>
      </c>
      <c r="CX11" s="127">
        <v>1.9623292780062509</v>
      </c>
      <c r="CY11" s="127">
        <v>2.2555139374076756E-3</v>
      </c>
      <c r="CZ11" s="127">
        <v>1.2306107291271989E-2</v>
      </c>
      <c r="DB11" s="128">
        <v>0.36635322628508232</v>
      </c>
      <c r="DC11" s="128">
        <v>0.57459750343471105</v>
      </c>
      <c r="DD11" s="128">
        <v>0.54055172324898448</v>
      </c>
      <c r="DE11" s="128">
        <v>-0.36789339567858104</v>
      </c>
      <c r="DF11" s="128">
        <v>-0.24064438299096541</v>
      </c>
      <c r="DG11" s="128"/>
      <c r="DH11" s="128"/>
      <c r="DI11" s="128"/>
      <c r="DJ11" s="128"/>
      <c r="DK11" s="128"/>
      <c r="DL11" s="128"/>
      <c r="DM11" s="128"/>
      <c r="DN11" s="128"/>
      <c r="DO11" s="128"/>
      <c r="DP11" s="128"/>
      <c r="DQ11" s="128"/>
      <c r="DR11" s="128"/>
      <c r="DS11" s="128"/>
      <c r="DT11" s="128"/>
    </row>
    <row r="12" spans="1:124" s="125" customFormat="1" x14ac:dyDescent="0.2">
      <c r="A12" s="116">
        <v>302</v>
      </c>
      <c r="B12" s="116" t="s">
        <v>11</v>
      </c>
      <c r="C12" s="116">
        <v>27</v>
      </c>
      <c r="D12" s="116" t="s">
        <v>14</v>
      </c>
      <c r="E12" s="116">
        <v>1</v>
      </c>
      <c r="F12" s="116" t="s">
        <v>15</v>
      </c>
      <c r="G12" s="117">
        <v>68</v>
      </c>
      <c r="H12" s="117">
        <v>70</v>
      </c>
      <c r="I12" s="116" t="s">
        <v>25</v>
      </c>
      <c r="J12" s="118">
        <v>368.08</v>
      </c>
      <c r="K12" s="118">
        <v>368.08</v>
      </c>
      <c r="L12" s="118"/>
      <c r="M12" s="119">
        <v>960233</v>
      </c>
      <c r="N12" s="119">
        <v>125712</v>
      </c>
      <c r="O12" s="119">
        <v>102737</v>
      </c>
      <c r="P12" s="119">
        <v>19743</v>
      </c>
      <c r="Q12" s="119">
        <v>746187</v>
      </c>
      <c r="R12" s="119">
        <v>33915</v>
      </c>
      <c r="S12" s="119"/>
      <c r="T12" s="119">
        <v>20356</v>
      </c>
      <c r="U12" s="119">
        <v>19039</v>
      </c>
      <c r="V12" s="119"/>
      <c r="W12" s="119"/>
      <c r="X12" s="119"/>
      <c r="Y12" s="119"/>
      <c r="Z12" s="119">
        <v>66810</v>
      </c>
      <c r="AA12" s="119">
        <v>15675</v>
      </c>
      <c r="AB12" s="119">
        <v>6948</v>
      </c>
      <c r="AC12" s="119">
        <v>3556</v>
      </c>
      <c r="AD12" s="119">
        <v>1746</v>
      </c>
      <c r="AE12" s="119"/>
      <c r="AF12" s="119">
        <v>358902</v>
      </c>
      <c r="AG12" s="119">
        <v>26100</v>
      </c>
      <c r="AH12" s="119">
        <v>11398</v>
      </c>
      <c r="AI12" s="119">
        <v>2394</v>
      </c>
      <c r="AJ12" s="119">
        <v>8372</v>
      </c>
      <c r="AK12" s="120">
        <v>19785</v>
      </c>
      <c r="AL12" s="119">
        <v>92950</v>
      </c>
      <c r="AM12" s="119">
        <v>59919</v>
      </c>
      <c r="AN12" s="119">
        <v>36120</v>
      </c>
      <c r="AO12" s="121"/>
      <c r="AP12" s="122">
        <f t="shared" si="1"/>
        <v>0.48288657885962827</v>
      </c>
      <c r="AQ12" s="122">
        <f t="shared" si="2"/>
        <v>6.321865380756711E-2</v>
      </c>
      <c r="AR12" s="122">
        <f t="shared" si="3"/>
        <v>5.1664875558642152E-2</v>
      </c>
      <c r="AS12" s="122">
        <f t="shared" si="4"/>
        <v>9.9284545796964278E-3</v>
      </c>
      <c r="AT12" s="122">
        <f t="shared" si="5"/>
        <v>0.37524609924833807</v>
      </c>
      <c r="AU12" s="122">
        <f t="shared" si="6"/>
        <v>1.7055337946127964E-2</v>
      </c>
      <c r="AV12" s="123">
        <f t="shared" si="7"/>
        <v>3.8369177991819499E-2</v>
      </c>
      <c r="AW12" s="123">
        <f t="shared" si="8"/>
        <v>3.5886754754679284E-2</v>
      </c>
      <c r="AX12" s="123">
        <f t="shared" si="9"/>
        <v>0</v>
      </c>
      <c r="AY12" s="123">
        <f t="shared" si="10"/>
        <v>0</v>
      </c>
      <c r="AZ12" s="123">
        <f t="shared" si="11"/>
        <v>0</v>
      </c>
      <c r="BA12" s="123">
        <f t="shared" si="12"/>
        <v>0</v>
      </c>
      <c r="BB12" s="123">
        <f t="shared" si="13"/>
        <v>0.12593067310048442</v>
      </c>
      <c r="BC12" s="123">
        <f t="shared" si="14"/>
        <v>2.9545925772340866E-2</v>
      </c>
      <c r="BD12" s="123">
        <f t="shared" si="15"/>
        <v>1.3096337624639512E-2</v>
      </c>
      <c r="BE12" s="123">
        <f t="shared" si="16"/>
        <v>6.702731231033118E-3</v>
      </c>
      <c r="BF12" s="123">
        <f t="shared" si="17"/>
        <v>3.291048574067442E-3</v>
      </c>
      <c r="BG12" s="123">
        <f t="shared" si="18"/>
        <v>0</v>
      </c>
      <c r="BH12" s="123">
        <f t="shared" si="19"/>
        <v>0.67649708781784257</v>
      </c>
      <c r="BI12" s="123">
        <f t="shared" si="20"/>
        <v>4.9196086931935987E-2</v>
      </c>
      <c r="BJ12" s="123">
        <f t="shared" si="21"/>
        <v>2.1484176201157335E-2</v>
      </c>
      <c r="BK12" s="123">
        <f t="shared" si="22"/>
        <v>1.0904618748291883E-2</v>
      </c>
      <c r="BL12" s="123">
        <f t="shared" si="23"/>
        <v>3.8134280768880389E-2</v>
      </c>
      <c r="BM12" s="123">
        <f t="shared" si="24"/>
        <v>0.42338526008927757</v>
      </c>
      <c r="BN12" s="123">
        <f t="shared" si="25"/>
        <v>0.2729297622301175</v>
      </c>
      <c r="BO12" s="123">
        <f t="shared" si="26"/>
        <v>0.16452582672861438</v>
      </c>
      <c r="BP12" s="123"/>
      <c r="BQ12" s="123">
        <f t="shared" si="27"/>
        <v>0.55438184802220436</v>
      </c>
      <c r="BR12" s="123">
        <f t="shared" si="28"/>
        <v>0.39184527074441161</v>
      </c>
      <c r="BS12" s="123">
        <f t="shared" si="29"/>
        <v>0.80526551009629055</v>
      </c>
      <c r="BT12" s="123">
        <f t="shared" si="30"/>
        <v>0.74649633305739405</v>
      </c>
      <c r="BU12" s="123">
        <f t="shared" si="31"/>
        <v>0.77037921767691842</v>
      </c>
      <c r="BV12" s="123">
        <f t="shared" si="32"/>
        <v>0.94610397737228102</v>
      </c>
      <c r="BW12" s="123">
        <f t="shared" si="33"/>
        <v>0.36695010819542229</v>
      </c>
      <c r="BX12" s="118">
        <v>1.7143735036034209</v>
      </c>
      <c r="BY12" s="118">
        <v>2.1834922319657308</v>
      </c>
      <c r="BZ12" s="118">
        <v>0.46911872836230994</v>
      </c>
      <c r="CA12" s="141"/>
      <c r="CB12" s="141">
        <v>12.957604212497101</v>
      </c>
      <c r="CC12" s="141">
        <v>19.559501013763199</v>
      </c>
      <c r="CD12" s="141">
        <v>25.582790335075099</v>
      </c>
      <c r="CE12" s="141"/>
      <c r="CF12" s="126">
        <v>530530</v>
      </c>
      <c r="CG12" s="127">
        <v>4.0485048048650697E-2</v>
      </c>
      <c r="CH12" s="127">
        <v>2.3746505412768869E-2</v>
      </c>
      <c r="CI12" s="127">
        <v>3.3675659888745046E-2</v>
      </c>
      <c r="CJ12" s="127">
        <v>9.3640439462087818E-2</v>
      </c>
      <c r="CK12" s="127">
        <v>1.186753434903047E-3</v>
      </c>
      <c r="CL12" s="127">
        <v>0</v>
      </c>
      <c r="CM12" s="124"/>
      <c r="CN12" s="127">
        <v>0.10626362862659375</v>
      </c>
      <c r="CO12" s="127">
        <v>0.12303170987017947</v>
      </c>
      <c r="CP12" s="127">
        <v>0.15755822331097852</v>
      </c>
      <c r="CQ12" s="127">
        <v>0.71260796049232633</v>
      </c>
      <c r="CR12" s="127">
        <v>4.066153859649123E-3</v>
      </c>
      <c r="CS12" s="127">
        <v>9.756791626625386E-3</v>
      </c>
      <c r="CT12" s="124"/>
      <c r="CU12" s="127">
        <v>0.11607909082691388</v>
      </c>
      <c r="CV12" s="127">
        <v>0.31042398605622373</v>
      </c>
      <c r="CW12" s="127">
        <v>0.42240958992670613</v>
      </c>
      <c r="CX12" s="127">
        <v>2.5052850341893329</v>
      </c>
      <c r="CY12" s="127">
        <v>3.0968561034164358E-3</v>
      </c>
      <c r="CZ12" s="127">
        <v>1.7789328685242519E-2</v>
      </c>
      <c r="DB12" s="128">
        <v>0.47300103842159918</v>
      </c>
      <c r="DC12" s="128">
        <v>0.54077343421605717</v>
      </c>
      <c r="DD12" s="128">
        <v>0.50397275822928489</v>
      </c>
      <c r="DE12" s="128">
        <v>-0.40214515216309837</v>
      </c>
      <c r="DF12" s="128">
        <v>-0.26698465149090084</v>
      </c>
      <c r="DG12" s="128"/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8"/>
      <c r="DS12" s="128"/>
      <c r="DT12" s="128"/>
    </row>
    <row r="13" spans="1:124" s="125" customFormat="1" x14ac:dyDescent="0.2">
      <c r="A13" s="116">
        <v>302</v>
      </c>
      <c r="B13" s="116" t="s">
        <v>11</v>
      </c>
      <c r="C13" s="116">
        <v>27</v>
      </c>
      <c r="D13" s="116" t="s">
        <v>14</v>
      </c>
      <c r="E13" s="116">
        <v>1</v>
      </c>
      <c r="F13" s="116" t="s">
        <v>15</v>
      </c>
      <c r="G13" s="117">
        <v>72</v>
      </c>
      <c r="H13" s="117">
        <v>73</v>
      </c>
      <c r="I13" s="116" t="s">
        <v>26</v>
      </c>
      <c r="J13" s="118">
        <v>368.12</v>
      </c>
      <c r="K13" s="118">
        <v>368.12</v>
      </c>
      <c r="L13" s="118"/>
      <c r="M13" s="119">
        <v>176499</v>
      </c>
      <c r="N13" s="119">
        <v>28151</v>
      </c>
      <c r="O13" s="119">
        <v>31004</v>
      </c>
      <c r="P13" s="119">
        <v>5855</v>
      </c>
      <c r="Q13" s="119">
        <v>140166</v>
      </c>
      <c r="R13" s="119">
        <v>9186</v>
      </c>
      <c r="S13" s="119"/>
      <c r="T13" s="119">
        <v>5577</v>
      </c>
      <c r="U13" s="119">
        <v>3669</v>
      </c>
      <c r="V13" s="119"/>
      <c r="W13" s="119"/>
      <c r="X13" s="119"/>
      <c r="Y13" s="119"/>
      <c r="Z13" s="119">
        <v>16200</v>
      </c>
      <c r="AA13" s="119">
        <v>3522</v>
      </c>
      <c r="AB13" s="119">
        <v>1916</v>
      </c>
      <c r="AC13" s="119"/>
      <c r="AD13" s="119"/>
      <c r="AE13" s="119"/>
      <c r="AF13" s="119">
        <v>83954</v>
      </c>
      <c r="AG13" s="119">
        <v>7185</v>
      </c>
      <c r="AH13" s="119">
        <v>3178</v>
      </c>
      <c r="AI13" s="119"/>
      <c r="AJ13" s="119">
        <v>2291</v>
      </c>
      <c r="AK13" s="129">
        <v>5700</v>
      </c>
      <c r="AL13" s="119">
        <v>22654</v>
      </c>
      <c r="AM13" s="119">
        <v>15960</v>
      </c>
      <c r="AN13" s="119">
        <v>9875</v>
      </c>
      <c r="AO13" s="121"/>
      <c r="AP13" s="122">
        <f t="shared" si="1"/>
        <v>0.451564622717539</v>
      </c>
      <c r="AQ13" s="122">
        <f t="shared" si="2"/>
        <v>7.2023046556192613E-2</v>
      </c>
      <c r="AR13" s="122">
        <f t="shared" si="3"/>
        <v>7.9322316629185305E-2</v>
      </c>
      <c r="AS13" s="122">
        <f t="shared" si="4"/>
        <v>1.4979749834340085E-2</v>
      </c>
      <c r="AT13" s="122">
        <f t="shared" si="5"/>
        <v>0.35860830320753412</v>
      </c>
      <c r="AU13" s="122">
        <f t="shared" si="6"/>
        <v>2.3501961055208884E-2</v>
      </c>
      <c r="AV13" s="123">
        <f t="shared" si="7"/>
        <v>4.4544372648780764E-2</v>
      </c>
      <c r="AW13" s="123">
        <f t="shared" si="8"/>
        <v>2.9304877756567441E-2</v>
      </c>
      <c r="AX13" s="123">
        <f t="shared" si="9"/>
        <v>0</v>
      </c>
      <c r="AY13" s="123">
        <f t="shared" si="10"/>
        <v>0</v>
      </c>
      <c r="AZ13" s="123">
        <f t="shared" si="11"/>
        <v>0</v>
      </c>
      <c r="BA13" s="123">
        <f t="shared" si="12"/>
        <v>0</v>
      </c>
      <c r="BB13" s="123">
        <f t="shared" si="13"/>
        <v>0.12939193776407537</v>
      </c>
      <c r="BC13" s="123">
        <f t="shared" si="14"/>
        <v>2.8130765728708238E-2</v>
      </c>
      <c r="BD13" s="123">
        <f t="shared" si="15"/>
        <v>1.5303392145430148E-2</v>
      </c>
      <c r="BE13" s="123">
        <f t="shared" si="16"/>
        <v>0</v>
      </c>
      <c r="BF13" s="123">
        <f t="shared" si="17"/>
        <v>0</v>
      </c>
      <c r="BG13" s="123">
        <f t="shared" si="18"/>
        <v>0</v>
      </c>
      <c r="BH13" s="123">
        <f t="shared" si="19"/>
        <v>0.67055374957069036</v>
      </c>
      <c r="BI13" s="123">
        <f t="shared" si="20"/>
        <v>5.7387720545363057E-2</v>
      </c>
      <c r="BJ13" s="123">
        <f t="shared" si="21"/>
        <v>2.5383183840384661E-2</v>
      </c>
      <c r="BK13" s="123">
        <f t="shared" si="22"/>
        <v>0</v>
      </c>
      <c r="BL13" s="123">
        <f t="shared" si="23"/>
        <v>4.0563031161473091E-2</v>
      </c>
      <c r="BM13" s="123">
        <f t="shared" si="24"/>
        <v>0.40109773371104818</v>
      </c>
      <c r="BN13" s="123">
        <f t="shared" si="25"/>
        <v>0.28257790368271957</v>
      </c>
      <c r="BO13" s="123">
        <f t="shared" si="26"/>
        <v>0.17484065155807366</v>
      </c>
      <c r="BP13" s="123"/>
      <c r="BQ13" s="123">
        <f t="shared" si="27"/>
        <v>0.62058601541862091</v>
      </c>
      <c r="BR13" s="123">
        <f t="shared" si="28"/>
        <v>0.44617682387153873</v>
      </c>
      <c r="BS13" s="123">
        <f t="shared" si="29"/>
        <v>0.79922887890856709</v>
      </c>
      <c r="BT13" s="123">
        <f t="shared" si="30"/>
        <v>0.74346894316430823</v>
      </c>
      <c r="BU13" s="123">
        <f t="shared" si="31"/>
        <v>0.81168831168831168</v>
      </c>
      <c r="BV13" s="123">
        <f t="shared" si="32"/>
        <v>0.95488381252461596</v>
      </c>
      <c r="BW13" s="123">
        <f t="shared" si="33"/>
        <v>0.38223340429649699</v>
      </c>
      <c r="BX13" s="118">
        <v>1.7335421032029288</v>
      </c>
      <c r="BY13" s="118">
        <v>2.3907704165377557</v>
      </c>
      <c r="BZ13" s="118">
        <v>0.6572283133348269</v>
      </c>
      <c r="CA13" s="141"/>
      <c r="CB13" s="141">
        <v>17.912478611542902</v>
      </c>
      <c r="CC13" s="141">
        <v>24.177118983031001</v>
      </c>
      <c r="CD13" s="141">
        <v>31.011441339514999</v>
      </c>
      <c r="CE13" s="141"/>
      <c r="CF13" s="126">
        <v>125201</v>
      </c>
      <c r="CG13" s="127">
        <v>5.197887643516394E-2</v>
      </c>
      <c r="CH13" s="127">
        <v>2.502536765532308E-2</v>
      </c>
      <c r="CI13" s="127">
        <v>2.6334381140594765E-2</v>
      </c>
      <c r="CJ13" s="127">
        <v>7.4515657849701114E-2</v>
      </c>
      <c r="CK13" s="127">
        <v>1.4909509179187534E-3</v>
      </c>
      <c r="CL13" s="127">
        <v>0</v>
      </c>
      <c r="CM13" s="124"/>
      <c r="CN13" s="127">
        <v>0.13643219628383163</v>
      </c>
      <c r="CO13" s="127">
        <v>0.12965755252175767</v>
      </c>
      <c r="CP13" s="127">
        <v>0.12321060131305639</v>
      </c>
      <c r="CQ13" s="127">
        <v>0.56706751132365496</v>
      </c>
      <c r="CR13" s="127">
        <v>5.1084207141460832E-3</v>
      </c>
      <c r="CS13" s="127">
        <v>8.5010047897779231E-3</v>
      </c>
      <c r="CT13" s="124"/>
      <c r="CU13" s="127">
        <v>0.14903429808327523</v>
      </c>
      <c r="CV13" s="127">
        <v>0.32714179392099746</v>
      </c>
      <c r="CW13" s="127">
        <v>0.33032448882434523</v>
      </c>
      <c r="CX13" s="127">
        <v>1.993614761912895</v>
      </c>
      <c r="CY13" s="127">
        <v>3.8906653347316753E-3</v>
      </c>
      <c r="CZ13" s="127">
        <v>1.5499682082734596E-2</v>
      </c>
      <c r="DB13" s="128">
        <v>0.48471227738305822</v>
      </c>
      <c r="DC13" s="128">
        <v>0.5944646937811493</v>
      </c>
      <c r="DD13" s="128">
        <v>0.55929660879927656</v>
      </c>
      <c r="DE13" s="128">
        <v>-0.34967099964860127</v>
      </c>
      <c r="DF13" s="128">
        <v>-0.22588773638488607</v>
      </c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</row>
    <row r="14" spans="1:124" s="125" customFormat="1" x14ac:dyDescent="0.2">
      <c r="A14" s="116">
        <v>302</v>
      </c>
      <c r="B14" s="116" t="s">
        <v>11</v>
      </c>
      <c r="C14" s="116">
        <v>27</v>
      </c>
      <c r="D14" s="116" t="s">
        <v>14</v>
      </c>
      <c r="E14" s="116">
        <v>1</v>
      </c>
      <c r="F14" s="116" t="s">
        <v>15</v>
      </c>
      <c r="G14" s="117">
        <v>81</v>
      </c>
      <c r="H14" s="117">
        <v>82</v>
      </c>
      <c r="I14" s="116" t="s">
        <v>27</v>
      </c>
      <c r="J14" s="118">
        <v>368.21</v>
      </c>
      <c r="K14" s="118">
        <v>368.21</v>
      </c>
      <c r="L14" s="118"/>
      <c r="M14" s="119">
        <v>280636</v>
      </c>
      <c r="N14" s="119">
        <v>48836</v>
      </c>
      <c r="O14" s="119">
        <v>50754</v>
      </c>
      <c r="P14" s="119">
        <v>13304</v>
      </c>
      <c r="Q14" s="119">
        <v>263702</v>
      </c>
      <c r="R14" s="119">
        <v>16054</v>
      </c>
      <c r="S14" s="119"/>
      <c r="T14" s="119">
        <v>10099</v>
      </c>
      <c r="U14" s="119">
        <v>7265</v>
      </c>
      <c r="V14" s="119"/>
      <c r="W14" s="119"/>
      <c r="X14" s="119"/>
      <c r="Y14" s="119"/>
      <c r="Z14" s="119">
        <v>29945</v>
      </c>
      <c r="AA14" s="119">
        <v>6801</v>
      </c>
      <c r="AB14" s="119">
        <v>3699</v>
      </c>
      <c r="AC14" s="119">
        <v>1951</v>
      </c>
      <c r="AD14" s="119">
        <v>1026</v>
      </c>
      <c r="AE14" s="119"/>
      <c r="AF14" s="119">
        <v>174749</v>
      </c>
      <c r="AG14" s="119">
        <v>14956</v>
      </c>
      <c r="AH14" s="119">
        <v>6624</v>
      </c>
      <c r="AI14" s="119">
        <v>1238</v>
      </c>
      <c r="AJ14" s="119">
        <v>4851</v>
      </c>
      <c r="AK14" s="120">
        <v>11031</v>
      </c>
      <c r="AL14" s="119">
        <v>35384</v>
      </c>
      <c r="AM14" s="119">
        <v>30613</v>
      </c>
      <c r="AN14" s="119">
        <v>22110</v>
      </c>
      <c r="AO14" s="121"/>
      <c r="AP14" s="122">
        <f t="shared" si="1"/>
        <v>0.41681543950119265</v>
      </c>
      <c r="AQ14" s="122">
        <f t="shared" si="2"/>
        <v>7.2533811782808488E-2</v>
      </c>
      <c r="AR14" s="122">
        <f t="shared" si="3"/>
        <v>7.538252689050419E-2</v>
      </c>
      <c r="AS14" s="122">
        <f t="shared" si="4"/>
        <v>1.975980489717594E-2</v>
      </c>
      <c r="AT14" s="122">
        <f t="shared" si="5"/>
        <v>0.39166416649091174</v>
      </c>
      <c r="AU14" s="122">
        <f t="shared" si="6"/>
        <v>2.3844250437406986E-2</v>
      </c>
      <c r="AV14" s="123">
        <f t="shared" si="7"/>
        <v>3.9278144021157847E-2</v>
      </c>
      <c r="AW14" s="123">
        <f t="shared" si="8"/>
        <v>2.8255838826984035E-2</v>
      </c>
      <c r="AX14" s="123">
        <f t="shared" si="9"/>
        <v>0</v>
      </c>
      <c r="AY14" s="123">
        <f t="shared" si="10"/>
        <v>0</v>
      </c>
      <c r="AZ14" s="123">
        <f t="shared" si="11"/>
        <v>0</v>
      </c>
      <c r="BA14" s="123">
        <f t="shared" si="12"/>
        <v>0</v>
      </c>
      <c r="BB14" s="123">
        <f t="shared" si="13"/>
        <v>0.11646539486222118</v>
      </c>
      <c r="BC14" s="123">
        <f t="shared" si="14"/>
        <v>2.6451198879878655E-2</v>
      </c>
      <c r="BD14" s="123">
        <f t="shared" si="15"/>
        <v>1.438655854384225E-2</v>
      </c>
      <c r="BE14" s="123">
        <f t="shared" si="16"/>
        <v>7.5880442603504265E-3</v>
      </c>
      <c r="BF14" s="123">
        <f t="shared" si="17"/>
        <v>3.9904322968321564E-3</v>
      </c>
      <c r="BG14" s="123">
        <f t="shared" si="18"/>
        <v>0</v>
      </c>
      <c r="BH14" s="123">
        <f t="shared" si="19"/>
        <v>0.67965307352740989</v>
      </c>
      <c r="BI14" s="123">
        <f t="shared" si="20"/>
        <v>5.8168523812301885E-2</v>
      </c>
      <c r="BJ14" s="123">
        <f t="shared" si="21"/>
        <v>2.5762790969021645E-2</v>
      </c>
      <c r="BK14" s="123">
        <f t="shared" si="22"/>
        <v>1.1765041291683693E-2</v>
      </c>
      <c r="BL14" s="123">
        <f t="shared" si="23"/>
        <v>4.610033546523231E-2</v>
      </c>
      <c r="BM14" s="123">
        <f t="shared" si="24"/>
        <v>0.33626350651448772</v>
      </c>
      <c r="BN14" s="123">
        <f t="shared" si="25"/>
        <v>0.29092343219896033</v>
      </c>
      <c r="BO14" s="123">
        <f t="shared" si="26"/>
        <v>0.21011717524969828</v>
      </c>
      <c r="BP14" s="123"/>
      <c r="BQ14" s="123">
        <f t="shared" si="27"/>
        <v>0.62127369172069369</v>
      </c>
      <c r="BR14" s="123">
        <f t="shared" si="28"/>
        <v>0.46463077669567832</v>
      </c>
      <c r="BS14" s="123">
        <f t="shared" si="29"/>
        <v>0.8143120224970759</v>
      </c>
      <c r="BT14" s="123">
        <f t="shared" si="30"/>
        <v>0.76356621325794483</v>
      </c>
      <c r="BU14" s="123">
        <f t="shared" si="31"/>
        <v>0.78407035710486184</v>
      </c>
      <c r="BV14" s="123">
        <f t="shared" si="32"/>
        <v>0.93535818930740167</v>
      </c>
      <c r="BW14" s="123">
        <f t="shared" si="33"/>
        <v>0.40974036804358704</v>
      </c>
      <c r="BX14" s="118">
        <v>1.8730791966563987</v>
      </c>
      <c r="BY14" s="118">
        <v>2.3930761774556073</v>
      </c>
      <c r="BZ14" s="118">
        <v>0.51999698079920864</v>
      </c>
      <c r="CA14" s="141"/>
      <c r="CB14" s="141">
        <v>17.964787502098101</v>
      </c>
      <c r="CC14" s="141">
        <v>24.250493015203201</v>
      </c>
      <c r="CD14" s="141">
        <v>31.073965658118698</v>
      </c>
      <c r="CE14" s="141"/>
      <c r="CF14" s="126">
        <v>257115</v>
      </c>
      <c r="CG14" s="127">
        <v>6.7134440135798681E-2</v>
      </c>
      <c r="CH14" s="127">
        <v>2.9624690688733721E-2</v>
      </c>
      <c r="CI14" s="127">
        <v>3.3036207560881901E-2</v>
      </c>
      <c r="CJ14" s="127">
        <v>6.7346002078322309E-2</v>
      </c>
      <c r="CK14" s="127">
        <v>1.6274671049707624E-3</v>
      </c>
      <c r="CL14" s="127">
        <v>0</v>
      </c>
      <c r="CM14" s="124"/>
      <c r="CN14" s="127">
        <v>0.17621194881804186</v>
      </c>
      <c r="CO14" s="127">
        <v>0.15348685149479893</v>
      </c>
      <c r="CP14" s="127">
        <v>0.15456641934921386</v>
      </c>
      <c r="CQ14" s="127">
        <v>0.51250610808779318</v>
      </c>
      <c r="CR14" s="127">
        <v>5.576163890243532E-3</v>
      </c>
      <c r="CS14" s="127">
        <v>9.9892540783293876E-3</v>
      </c>
      <c r="CT14" s="124"/>
      <c r="CU14" s="127">
        <v>0.19248846548910331</v>
      </c>
      <c r="CV14" s="127">
        <v>0.38726601701715951</v>
      </c>
      <c r="CW14" s="127">
        <v>0.41438863958801281</v>
      </c>
      <c r="CX14" s="127">
        <v>1.8017955926788933</v>
      </c>
      <c r="CY14" s="127">
        <v>4.2469069723399897E-3</v>
      </c>
      <c r="CZ14" s="127">
        <v>1.8213172005730662E-2</v>
      </c>
      <c r="DB14" s="128">
        <v>0.52248254075220602</v>
      </c>
      <c r="DC14" s="128">
        <v>0.60108780944884288</v>
      </c>
      <c r="DD14" s="128">
        <v>0.55428130558592392</v>
      </c>
      <c r="DE14" s="128">
        <v>-0.36618392865504934</v>
      </c>
      <c r="DF14" s="128">
        <v>-0.22109511185360109</v>
      </c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</row>
    <row r="15" spans="1:124" s="125" customFormat="1" x14ac:dyDescent="0.2">
      <c r="A15" s="116">
        <v>302</v>
      </c>
      <c r="B15" s="116" t="s">
        <v>11</v>
      </c>
      <c r="C15" s="116">
        <v>27</v>
      </c>
      <c r="D15" s="116" t="s">
        <v>14</v>
      </c>
      <c r="E15" s="116">
        <v>1</v>
      </c>
      <c r="F15" s="116" t="s">
        <v>15</v>
      </c>
      <c r="G15" s="117">
        <v>83</v>
      </c>
      <c r="H15" s="117">
        <v>84</v>
      </c>
      <c r="I15" s="116" t="s">
        <v>28</v>
      </c>
      <c r="J15" s="118">
        <v>368.23</v>
      </c>
      <c r="K15" s="118">
        <v>368.23</v>
      </c>
      <c r="L15" s="118"/>
      <c r="M15" s="119">
        <v>1484285</v>
      </c>
      <c r="N15" s="119">
        <v>253910</v>
      </c>
      <c r="O15" s="119">
        <v>269097</v>
      </c>
      <c r="P15" s="119">
        <v>48100</v>
      </c>
      <c r="Q15" s="119">
        <v>1479970</v>
      </c>
      <c r="R15" s="119">
        <v>78026</v>
      </c>
      <c r="S15" s="119"/>
      <c r="T15" s="119">
        <v>31121</v>
      </c>
      <c r="U15" s="119">
        <v>18700</v>
      </c>
      <c r="V15" s="119">
        <v>1200</v>
      </c>
      <c r="W15" s="119">
        <v>1395</v>
      </c>
      <c r="X15" s="119"/>
      <c r="Y15" s="119"/>
      <c r="Z15" s="119">
        <v>85608</v>
      </c>
      <c r="AA15" s="119">
        <v>18795</v>
      </c>
      <c r="AB15" s="119">
        <v>11411</v>
      </c>
      <c r="AC15" s="119">
        <v>6013</v>
      </c>
      <c r="AD15" s="119">
        <v>3308</v>
      </c>
      <c r="AE15" s="119">
        <v>1253</v>
      </c>
      <c r="AF15" s="119">
        <v>455193</v>
      </c>
      <c r="AG15" s="119">
        <v>41522</v>
      </c>
      <c r="AH15" s="119">
        <v>18254</v>
      </c>
      <c r="AI15" s="119">
        <v>2350</v>
      </c>
      <c r="AJ15" s="119">
        <v>9519</v>
      </c>
      <c r="AK15" s="129">
        <v>19987</v>
      </c>
      <c r="AL15" s="119">
        <v>44348</v>
      </c>
      <c r="AM15" s="119">
        <v>46277</v>
      </c>
      <c r="AN15" s="119">
        <v>37225</v>
      </c>
      <c r="AO15" s="121"/>
      <c r="AP15" s="122">
        <f t="shared" si="1"/>
        <v>0.41077376689134959</v>
      </c>
      <c r="AQ15" s="122">
        <f t="shared" si="2"/>
        <v>7.026923208910861E-2</v>
      </c>
      <c r="AR15" s="122">
        <f t="shared" si="3"/>
        <v>7.4472212782020639E-2</v>
      </c>
      <c r="AS15" s="122">
        <f t="shared" si="4"/>
        <v>1.3311606724769109E-2</v>
      </c>
      <c r="AT15" s="122">
        <f t="shared" si="5"/>
        <v>0.40957959676624817</v>
      </c>
      <c r="AU15" s="122">
        <f t="shared" si="6"/>
        <v>2.1593584746503837E-2</v>
      </c>
      <c r="AV15" s="123">
        <f t="shared" si="7"/>
        <v>4.485761192782077E-2</v>
      </c>
      <c r="AW15" s="123">
        <f t="shared" si="8"/>
        <v>2.6954061342831157E-2</v>
      </c>
      <c r="AX15" s="123">
        <f t="shared" si="9"/>
        <v>1.7296723856362239E-3</v>
      </c>
      <c r="AY15" s="123">
        <f t="shared" si="10"/>
        <v>2.0107441483021102E-3</v>
      </c>
      <c r="AZ15" s="123">
        <f t="shared" si="11"/>
        <v>0</v>
      </c>
      <c r="BA15" s="123">
        <f t="shared" si="12"/>
        <v>0</v>
      </c>
      <c r="BB15" s="123">
        <f t="shared" si="13"/>
        <v>0.12339482799128822</v>
      </c>
      <c r="BC15" s="123">
        <f t="shared" si="14"/>
        <v>2.7090993740027356E-2</v>
      </c>
      <c r="BD15" s="123">
        <f t="shared" si="15"/>
        <v>1.6447742993745792E-2</v>
      </c>
      <c r="BE15" s="123">
        <f t="shared" si="16"/>
        <v>8.6671000456921797E-3</v>
      </c>
      <c r="BF15" s="123">
        <f t="shared" si="17"/>
        <v>4.7681302097371909E-3</v>
      </c>
      <c r="BG15" s="123">
        <f t="shared" si="18"/>
        <v>1.8060662493351572E-3</v>
      </c>
      <c r="BH15" s="123">
        <f t="shared" si="19"/>
        <v>0.65611230186242475</v>
      </c>
      <c r="BI15" s="123">
        <f t="shared" si="20"/>
        <v>5.9849547330322744E-2</v>
      </c>
      <c r="BJ15" s="123">
        <f t="shared" si="21"/>
        <v>2.6311199772836361E-2</v>
      </c>
      <c r="BK15" s="123">
        <f t="shared" si="22"/>
        <v>1.4714537963507945E-2</v>
      </c>
      <c r="BL15" s="123">
        <f t="shared" si="23"/>
        <v>5.9603271010481761E-2</v>
      </c>
      <c r="BM15" s="123">
        <f t="shared" si="24"/>
        <v>0.27768524664070227</v>
      </c>
      <c r="BN15" s="123">
        <f t="shared" si="25"/>
        <v>0.28976369078181158</v>
      </c>
      <c r="BO15" s="123">
        <f t="shared" si="26"/>
        <v>0.23308454284748226</v>
      </c>
      <c r="BP15" s="123"/>
      <c r="BQ15" s="123">
        <f t="shared" si="27"/>
        <v>0.60884749350287237</v>
      </c>
      <c r="BR15" s="123">
        <f t="shared" si="28"/>
        <v>0.29167262934056737</v>
      </c>
      <c r="BS15" s="123">
        <f t="shared" si="29"/>
        <v>0.79665138757179965</v>
      </c>
      <c r="BT15" s="123">
        <f t="shared" si="30"/>
        <v>0.74693190377032481</v>
      </c>
      <c r="BU15" s="123">
        <f t="shared" si="31"/>
        <v>0.75823929604432316</v>
      </c>
      <c r="BV15" s="123">
        <f t="shared" si="32"/>
        <v>0.91505092363959084</v>
      </c>
      <c r="BW15" s="123">
        <f t="shared" si="33"/>
        <v>0.43359502399478167</v>
      </c>
      <c r="BX15" s="118">
        <v>1.9190604496389536</v>
      </c>
      <c r="BY15" s="118">
        <v>2.3518957275472925</v>
      </c>
      <c r="BZ15" s="118">
        <v>0.43283527790833887</v>
      </c>
      <c r="CA15" s="141"/>
      <c r="CB15" s="141">
        <v>17.008429495298198</v>
      </c>
      <c r="CC15" s="141">
        <v>23.360365467170698</v>
      </c>
      <c r="CD15" s="141">
        <v>30.0200249006745</v>
      </c>
      <c r="CE15" s="141"/>
      <c r="CF15" s="126">
        <v>693773</v>
      </c>
      <c r="CG15" s="127">
        <v>3.4250067732201031E-2</v>
      </c>
      <c r="CH15" s="127">
        <v>1.5374609159328109E-2</v>
      </c>
      <c r="CI15" s="127">
        <v>1.6812859566472313E-2</v>
      </c>
      <c r="CJ15" s="127">
        <v>5.0261906670062369E-2</v>
      </c>
      <c r="CK15" s="127">
        <v>7.8246101911052244E-4</v>
      </c>
      <c r="CL15" s="127">
        <v>0</v>
      </c>
      <c r="CM15" s="124"/>
      <c r="CN15" s="127">
        <v>8.9898287228328794E-2</v>
      </c>
      <c r="CO15" s="127">
        <v>7.9656539797251E-2</v>
      </c>
      <c r="CP15" s="127">
        <v>7.8662282812628909E-2</v>
      </c>
      <c r="CQ15" s="127">
        <v>0.38249537281496876</v>
      </c>
      <c r="CR15" s="127">
        <v>2.6809333761407322E-3</v>
      </c>
      <c r="CS15" s="127">
        <v>5.5458351371299305E-3</v>
      </c>
      <c r="CT15" s="124"/>
      <c r="CU15" s="127">
        <v>9.8202099657545547E-2</v>
      </c>
      <c r="CV15" s="127">
        <v>0.20098314999767636</v>
      </c>
      <c r="CW15" s="127">
        <v>0.21089157980664966</v>
      </c>
      <c r="CX15" s="127">
        <v>1.3447224649272349</v>
      </c>
      <c r="CY15" s="127">
        <v>2.0418472038514295E-3</v>
      </c>
      <c r="CZ15" s="127">
        <v>1.0111590763027711E-2</v>
      </c>
      <c r="DB15" s="128">
        <v>0.33946126172951435</v>
      </c>
      <c r="DC15" s="128">
        <v>0.60711427210745272</v>
      </c>
      <c r="DD15" s="128">
        <v>0.57208409665144289</v>
      </c>
      <c r="DE15" s="128">
        <v>-0.34223665705723161</v>
      </c>
      <c r="DF15" s="128">
        <v>-0.21672955992080198</v>
      </c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</row>
    <row r="16" spans="1:124" s="125" customFormat="1" x14ac:dyDescent="0.2">
      <c r="A16" s="116">
        <v>302</v>
      </c>
      <c r="B16" s="116" t="s">
        <v>11</v>
      </c>
      <c r="C16" s="116">
        <v>27</v>
      </c>
      <c r="D16" s="116" t="s">
        <v>14</v>
      </c>
      <c r="E16" s="116">
        <v>1</v>
      </c>
      <c r="F16" s="116" t="s">
        <v>15</v>
      </c>
      <c r="G16" s="117">
        <v>88</v>
      </c>
      <c r="H16" s="117">
        <v>89</v>
      </c>
      <c r="I16" s="116" t="s">
        <v>29</v>
      </c>
      <c r="J16" s="118">
        <v>368.28</v>
      </c>
      <c r="K16" s="118">
        <v>368.28</v>
      </c>
      <c r="L16" s="118"/>
      <c r="M16" s="119">
        <v>1612670</v>
      </c>
      <c r="N16" s="119">
        <v>270066</v>
      </c>
      <c r="O16" s="119">
        <v>292779</v>
      </c>
      <c r="P16" s="119">
        <v>40333</v>
      </c>
      <c r="Q16" s="119">
        <v>2028277</v>
      </c>
      <c r="R16" s="119">
        <v>86475</v>
      </c>
      <c r="S16" s="119"/>
      <c r="T16" s="119">
        <v>22673</v>
      </c>
      <c r="U16" s="119">
        <v>9607</v>
      </c>
      <c r="V16" s="119"/>
      <c r="W16" s="119"/>
      <c r="X16" s="119"/>
      <c r="Y16" s="119"/>
      <c r="Z16" s="119">
        <v>60773</v>
      </c>
      <c r="AA16" s="119">
        <v>11081</v>
      </c>
      <c r="AB16" s="119">
        <v>5452</v>
      </c>
      <c r="AC16" s="119">
        <v>2790</v>
      </c>
      <c r="AD16" s="119">
        <v>1720</v>
      </c>
      <c r="AE16" s="119"/>
      <c r="AF16" s="119">
        <v>238735</v>
      </c>
      <c r="AG16" s="119">
        <v>21695</v>
      </c>
      <c r="AH16" s="119">
        <v>9658</v>
      </c>
      <c r="AI16" s="119">
        <v>1403</v>
      </c>
      <c r="AJ16" s="119">
        <v>4981</v>
      </c>
      <c r="AK16" s="120">
        <v>9889</v>
      </c>
      <c r="AL16" s="119">
        <v>30583</v>
      </c>
      <c r="AM16" s="119">
        <v>26040</v>
      </c>
      <c r="AN16" s="119">
        <v>17018</v>
      </c>
      <c r="AO16" s="121"/>
      <c r="AP16" s="122">
        <f t="shared" si="1"/>
        <v>0.37238950722763592</v>
      </c>
      <c r="AQ16" s="122">
        <f t="shared" si="2"/>
        <v>6.2362259271232623E-2</v>
      </c>
      <c r="AR16" s="122">
        <f t="shared" si="3"/>
        <v>6.7607029049092507E-2</v>
      </c>
      <c r="AS16" s="122">
        <f t="shared" si="4"/>
        <v>9.3134900475684654E-3</v>
      </c>
      <c r="AT16" s="122">
        <f t="shared" si="5"/>
        <v>0.46835934974368448</v>
      </c>
      <c r="AU16" s="122">
        <f t="shared" si="6"/>
        <v>1.9968364660786036E-2</v>
      </c>
      <c r="AV16" s="123">
        <f t="shared" si="7"/>
        <v>5.9015992337005184E-2</v>
      </c>
      <c r="AW16" s="123">
        <f t="shared" si="8"/>
        <v>2.5006247006642651E-2</v>
      </c>
      <c r="AX16" s="123">
        <f t="shared" si="9"/>
        <v>0</v>
      </c>
      <c r="AY16" s="123">
        <f t="shared" si="10"/>
        <v>0</v>
      </c>
      <c r="AZ16" s="123">
        <f t="shared" si="11"/>
        <v>0</v>
      </c>
      <c r="BA16" s="123">
        <f t="shared" si="12"/>
        <v>0</v>
      </c>
      <c r="BB16" s="123">
        <f t="shared" si="13"/>
        <v>0.15818722278908023</v>
      </c>
      <c r="BC16" s="123">
        <f t="shared" si="14"/>
        <v>2.884295025300377E-2</v>
      </c>
      <c r="BD16" s="123">
        <f t="shared" si="15"/>
        <v>1.4191116756554151E-2</v>
      </c>
      <c r="BE16" s="123">
        <f t="shared" si="16"/>
        <v>7.2621452220810864E-3</v>
      </c>
      <c r="BF16" s="123">
        <f t="shared" si="17"/>
        <v>4.4770214272327842E-3</v>
      </c>
      <c r="BG16" s="123">
        <f t="shared" si="18"/>
        <v>0</v>
      </c>
      <c r="BH16" s="123">
        <f t="shared" si="19"/>
        <v>0.62140797118047597</v>
      </c>
      <c r="BI16" s="123">
        <f t="shared" si="20"/>
        <v>5.6470337130125149E-2</v>
      </c>
      <c r="BJ16" s="123">
        <f t="shared" si="21"/>
        <v>2.5138995897798971E-2</v>
      </c>
      <c r="BK16" s="123">
        <f t="shared" si="22"/>
        <v>1.5603799185888738E-2</v>
      </c>
      <c r="BL16" s="123">
        <f t="shared" si="23"/>
        <v>5.5397379718397581E-2</v>
      </c>
      <c r="BM16" s="123">
        <f t="shared" si="24"/>
        <v>0.3401361300798541</v>
      </c>
      <c r="BN16" s="123">
        <f t="shared" si="25"/>
        <v>0.28961007184643106</v>
      </c>
      <c r="BO16" s="123">
        <f t="shared" si="26"/>
        <v>0.18926974664679583</v>
      </c>
      <c r="BP16" s="123"/>
      <c r="BQ16" s="123">
        <f t="shared" si="27"/>
        <v>0.60840306646965958</v>
      </c>
      <c r="BR16" s="123">
        <f t="shared" si="28"/>
        <v>0.14460054336595046</v>
      </c>
      <c r="BS16" s="123">
        <f t="shared" si="29"/>
        <v>0.74877601148858064</v>
      </c>
      <c r="BT16" s="123">
        <f t="shared" si="30"/>
        <v>0.69628633676418683</v>
      </c>
      <c r="BU16" s="123">
        <f t="shared" si="31"/>
        <v>0.72720280317921537</v>
      </c>
      <c r="BV16" s="123">
        <f t="shared" si="32"/>
        <v>0.92022492970946579</v>
      </c>
      <c r="BW16" s="123">
        <f t="shared" si="33"/>
        <v>0.38276242099817814</v>
      </c>
      <c r="BX16" s="118">
        <v>2.118922551147647</v>
      </c>
      <c r="BY16" s="118">
        <v>2.3504418859001159</v>
      </c>
      <c r="BZ16" s="118">
        <v>0.23151933475246889</v>
      </c>
      <c r="CA16" s="141"/>
      <c r="CB16" s="141">
        <v>17.048156169866001</v>
      </c>
      <c r="CC16" s="141">
        <v>23.328722655645901</v>
      </c>
      <c r="CD16" s="141">
        <v>29.995589559561001</v>
      </c>
      <c r="CE16" s="141"/>
      <c r="CF16" s="126">
        <v>384184</v>
      </c>
      <c r="CG16" s="127">
        <v>1.7456416930382534E-2</v>
      </c>
      <c r="CH16" s="127">
        <v>8.0045303857575554E-3</v>
      </c>
      <c r="CI16" s="127">
        <v>8.5572141037164543E-3</v>
      </c>
      <c r="CJ16" s="127">
        <v>3.3192914651526045E-2</v>
      </c>
      <c r="CK16" s="127">
        <v>3.1616241254227111E-4</v>
      </c>
      <c r="CL16" s="127">
        <v>0</v>
      </c>
      <c r="CM16" s="124"/>
      <c r="CN16" s="127">
        <v>4.5818945394656065E-2</v>
      </c>
      <c r="CO16" s="127">
        <v>4.147183103152563E-2</v>
      </c>
      <c r="CP16" s="127">
        <v>4.0036615618743145E-2</v>
      </c>
      <c r="CQ16" s="127">
        <v>0.25259957501797531</v>
      </c>
      <c r="CR16" s="127">
        <v>1.0832620965952875E-3</v>
      </c>
      <c r="CS16" s="127">
        <v>2.7710069023139635E-3</v>
      </c>
      <c r="CT16" s="124"/>
      <c r="CU16" s="127">
        <v>5.0051194306088655E-2</v>
      </c>
      <c r="CV16" s="127">
        <v>0.10463847988002933</v>
      </c>
      <c r="CW16" s="127">
        <v>0.10733714832634855</v>
      </c>
      <c r="CX16" s="127">
        <v>0.88805341789601555</v>
      </c>
      <c r="CY16" s="127">
        <v>8.2503194695399097E-4</v>
      </c>
      <c r="CZ16" s="127">
        <v>5.0523117086788095E-3</v>
      </c>
      <c r="DB16" s="128">
        <v>0.1979947983092758</v>
      </c>
      <c r="DC16" s="128">
        <v>0.59481303565671628</v>
      </c>
      <c r="DD16" s="128">
        <v>0.56695816826174761</v>
      </c>
      <c r="DE16" s="128">
        <v>-0.33305856601214323</v>
      </c>
      <c r="DF16" s="128">
        <v>-0.22562729817686217</v>
      </c>
      <c r="DG16" s="128">
        <v>20.987535710447755</v>
      </c>
      <c r="DH16" s="128">
        <v>0.33558263396232479</v>
      </c>
      <c r="DI16" s="128">
        <v>22.934885516359223</v>
      </c>
      <c r="DJ16" s="128">
        <v>0.30461608825603637</v>
      </c>
      <c r="DK16" s="128">
        <v>22.648492603907457</v>
      </c>
      <c r="DL16" s="128">
        <v>0.28289616043036525</v>
      </c>
      <c r="DM16" s="128">
        <v>22.515303833741751</v>
      </c>
      <c r="DN16" s="128">
        <v>0.25587751413491949</v>
      </c>
      <c r="DO16" s="128">
        <v>23.017632691349309</v>
      </c>
      <c r="DP16" s="128">
        <v>0.23237248647383218</v>
      </c>
      <c r="DQ16" s="128">
        <v>24.41854679418033</v>
      </c>
      <c r="DR16" s="128">
        <v>0.14198183826940478</v>
      </c>
      <c r="DS16" s="128">
        <v>23.167092804702627</v>
      </c>
      <c r="DT16" s="128">
        <v>0.25139454906270314</v>
      </c>
    </row>
    <row r="17" spans="1:124" s="125" customFormat="1" x14ac:dyDescent="0.2">
      <c r="A17" s="116">
        <v>302</v>
      </c>
      <c r="B17" s="116" t="s">
        <v>11</v>
      </c>
      <c r="C17" s="116">
        <v>27</v>
      </c>
      <c r="D17" s="116" t="s">
        <v>14</v>
      </c>
      <c r="E17" s="116">
        <v>1</v>
      </c>
      <c r="F17" s="116" t="s">
        <v>15</v>
      </c>
      <c r="G17" s="117">
        <v>94</v>
      </c>
      <c r="H17" s="117">
        <v>95</v>
      </c>
      <c r="I17" s="116" t="s">
        <v>30</v>
      </c>
      <c r="J17" s="118">
        <v>368.34</v>
      </c>
      <c r="K17" s="118">
        <v>368.34</v>
      </c>
      <c r="L17" s="118"/>
      <c r="M17" s="119">
        <v>3050841</v>
      </c>
      <c r="N17" s="119">
        <v>559241</v>
      </c>
      <c r="O17" s="119">
        <v>611897</v>
      </c>
      <c r="P17" s="119">
        <v>82747</v>
      </c>
      <c r="Q17" s="119">
        <v>4212736</v>
      </c>
      <c r="R17" s="119">
        <v>202571</v>
      </c>
      <c r="S17" s="119"/>
      <c r="T17" s="119">
        <v>40950</v>
      </c>
      <c r="U17" s="119">
        <v>14126</v>
      </c>
      <c r="V17" s="119"/>
      <c r="W17" s="119"/>
      <c r="X17" s="119"/>
      <c r="Y17" s="119"/>
      <c r="Z17" s="119">
        <v>86955</v>
      </c>
      <c r="AA17" s="119">
        <v>13299</v>
      </c>
      <c r="AB17" s="119">
        <v>8578</v>
      </c>
      <c r="AC17" s="119">
        <v>3527</v>
      </c>
      <c r="AD17" s="119">
        <v>2347</v>
      </c>
      <c r="AE17" s="119"/>
      <c r="AF17" s="119">
        <v>371153</v>
      </c>
      <c r="AG17" s="119">
        <v>33355</v>
      </c>
      <c r="AH17" s="119">
        <v>15022</v>
      </c>
      <c r="AI17" s="119">
        <v>2298</v>
      </c>
      <c r="AJ17" s="119">
        <v>7327</v>
      </c>
      <c r="AK17" s="120">
        <v>13955</v>
      </c>
      <c r="AL17" s="119">
        <v>45925</v>
      </c>
      <c r="AM17" s="119">
        <v>33329</v>
      </c>
      <c r="AN17" s="119">
        <v>20558</v>
      </c>
      <c r="AO17" s="121"/>
      <c r="AP17" s="122">
        <f t="shared" si="1"/>
        <v>0.34986576312268541</v>
      </c>
      <c r="AQ17" s="122">
        <f t="shared" si="2"/>
        <v>6.4132899497054655E-2</v>
      </c>
      <c r="AR17" s="122">
        <f t="shared" si="3"/>
        <v>7.0171408754989797E-2</v>
      </c>
      <c r="AS17" s="122">
        <f t="shared" si="4"/>
        <v>9.4892989510475482E-3</v>
      </c>
      <c r="AT17" s="122">
        <f t="shared" si="5"/>
        <v>0.48311009832187563</v>
      </c>
      <c r="AU17" s="122">
        <f t="shared" si="6"/>
        <v>2.3230531352346945E-2</v>
      </c>
      <c r="AV17" s="123">
        <f t="shared" si="7"/>
        <v>6.9487809513466545E-2</v>
      </c>
      <c r="AW17" s="123">
        <f t="shared" si="8"/>
        <v>2.3970324717636837E-2</v>
      </c>
      <c r="AX17" s="123">
        <f t="shared" si="9"/>
        <v>0</v>
      </c>
      <c r="AY17" s="123">
        <f t="shared" si="10"/>
        <v>0</v>
      </c>
      <c r="AZ17" s="123">
        <f t="shared" si="11"/>
        <v>0</v>
      </c>
      <c r="BA17" s="123">
        <f t="shared" si="12"/>
        <v>0</v>
      </c>
      <c r="BB17" s="123">
        <f t="shared" si="13"/>
        <v>0.14755341822328411</v>
      </c>
      <c r="BC17" s="123">
        <f t="shared" si="14"/>
        <v>2.2566993375325802E-2</v>
      </c>
      <c r="BD17" s="123">
        <f t="shared" si="15"/>
        <v>1.45559567767159E-2</v>
      </c>
      <c r="BE17" s="123">
        <f t="shared" si="16"/>
        <v>5.9849451563857518E-3</v>
      </c>
      <c r="BF17" s="123">
        <f t="shared" si="17"/>
        <v>3.9826102302345789E-3</v>
      </c>
      <c r="BG17" s="123">
        <f t="shared" si="18"/>
        <v>0</v>
      </c>
      <c r="BH17" s="123">
        <f t="shared" si="19"/>
        <v>0.62980730071676805</v>
      </c>
      <c r="BI17" s="123">
        <f t="shared" si="20"/>
        <v>5.6599899543874892E-2</v>
      </c>
      <c r="BJ17" s="123">
        <f t="shared" si="21"/>
        <v>2.5490741746307558E-2</v>
      </c>
      <c r="BK17" s="123">
        <f t="shared" si="22"/>
        <v>1.8623573651452282E-2</v>
      </c>
      <c r="BL17" s="123">
        <f t="shared" si="23"/>
        <v>5.9379862551867217E-2</v>
      </c>
      <c r="BM17" s="123">
        <f t="shared" si="24"/>
        <v>0.37218782417012447</v>
      </c>
      <c r="BN17" s="123">
        <f t="shared" si="25"/>
        <v>0.27010665197095435</v>
      </c>
      <c r="BO17" s="123">
        <f t="shared" si="26"/>
        <v>0.16660723547717843</v>
      </c>
      <c r="BP17" s="123"/>
      <c r="BQ17" s="123">
        <f t="shared" si="27"/>
        <v>0.61602616213603423</v>
      </c>
      <c r="BR17" s="123">
        <f t="shared" si="28"/>
        <v>0.1110906670487268</v>
      </c>
      <c r="BS17" s="123">
        <f t="shared" si="29"/>
        <v>0.7513611290207034</v>
      </c>
      <c r="BT17" s="123">
        <f t="shared" si="30"/>
        <v>0.70496673206922156</v>
      </c>
      <c r="BU17" s="123">
        <f t="shared" si="31"/>
        <v>0.68111188417321011</v>
      </c>
      <c r="BV17" s="123">
        <f t="shared" si="32"/>
        <v>0.91204985516781345</v>
      </c>
      <c r="BW17" s="123">
        <f t="shared" si="33"/>
        <v>0.36589837145145504</v>
      </c>
      <c r="BX17" s="118">
        <v>2.1886145385000262</v>
      </c>
      <c r="BY17" s="118">
        <v>2.3755607868429451</v>
      </c>
      <c r="BZ17" s="118">
        <v>0.18694624834291895</v>
      </c>
      <c r="CA17" s="141"/>
      <c r="CB17" s="141">
        <v>17.5725845498709</v>
      </c>
      <c r="CC17" s="141">
        <v>23.837602714120699</v>
      </c>
      <c r="CD17" s="141">
        <v>30.613348926244701</v>
      </c>
      <c r="CE17" s="141"/>
      <c r="CF17" s="126">
        <v>589312</v>
      </c>
      <c r="CG17" s="127">
        <v>1.4154256108450098E-2</v>
      </c>
      <c r="CH17" s="127">
        <v>5.92942768302038E-3</v>
      </c>
      <c r="CI17" s="127">
        <v>6.280583704930732E-3</v>
      </c>
      <c r="CJ17" s="127">
        <v>2.4817593622971226E-2</v>
      </c>
      <c r="CK17" s="127">
        <v>2.3349590556635876E-4</v>
      </c>
      <c r="CL17" s="127">
        <v>0</v>
      </c>
      <c r="CM17" s="124"/>
      <c r="CN17" s="127">
        <v>3.7151558095882414E-2</v>
      </c>
      <c r="CO17" s="127">
        <v>3.0720630834434531E-2</v>
      </c>
      <c r="CP17" s="127">
        <v>2.9384950827214387E-2</v>
      </c>
      <c r="CQ17" s="127">
        <v>0.18886300488960323</v>
      </c>
      <c r="CR17" s="127">
        <v>8.0002319749635387E-4</v>
      </c>
      <c r="CS17" s="127">
        <v>1.8144997674731328E-3</v>
      </c>
      <c r="CT17" s="124"/>
      <c r="CU17" s="127">
        <v>4.0583209347455337E-2</v>
      </c>
      <c r="CV17" s="127">
        <v>7.7511892566961296E-2</v>
      </c>
      <c r="CW17" s="127">
        <v>7.8780305896449895E-2</v>
      </c>
      <c r="CX17" s="127">
        <v>0.66397751062878407</v>
      </c>
      <c r="CY17" s="127">
        <v>6.0931209382596011E-4</v>
      </c>
      <c r="CZ17" s="127">
        <v>3.308334747540369E-3</v>
      </c>
      <c r="DB17" s="128">
        <v>0.15742168816539348</v>
      </c>
      <c r="DC17" s="128">
        <v>0.58888006404795745</v>
      </c>
      <c r="DD17" s="128">
        <v>0.56325075254812962</v>
      </c>
      <c r="DE17" s="128">
        <v>-0.33612268742420759</v>
      </c>
      <c r="DF17" s="128">
        <v>-0.23004463831609168</v>
      </c>
      <c r="DG17" s="128">
        <v>20.592004269863828</v>
      </c>
      <c r="DH17" s="128">
        <v>1.0073054210646539</v>
      </c>
      <c r="DI17" s="128">
        <v>22.703172034258095</v>
      </c>
      <c r="DJ17" s="128">
        <v>0.96424216276798624</v>
      </c>
      <c r="DK17" s="128">
        <v>22.315059599495211</v>
      </c>
      <c r="DL17" s="128">
        <v>0.84915846995743094</v>
      </c>
      <c r="DM17" s="128">
        <v>22.320664508776801</v>
      </c>
      <c r="DN17" s="128">
        <v>0.80996341672513572</v>
      </c>
      <c r="DO17" s="128">
        <v>22.740999484285567</v>
      </c>
      <c r="DP17" s="128">
        <v>0.71183785241831299</v>
      </c>
      <c r="DQ17" s="128">
        <v>24.211718598865986</v>
      </c>
      <c r="DR17" s="128">
        <v>0.81707792071135199</v>
      </c>
      <c r="DS17" s="128">
        <v>22.864946739179331</v>
      </c>
      <c r="DT17" s="128">
        <v>0.76227846449497749</v>
      </c>
    </row>
    <row r="18" spans="1:124" s="125" customFormat="1" x14ac:dyDescent="0.2">
      <c r="A18" s="116">
        <v>302</v>
      </c>
      <c r="B18" s="116" t="s">
        <v>11</v>
      </c>
      <c r="C18" s="116">
        <v>27</v>
      </c>
      <c r="D18" s="116" t="s">
        <v>14</v>
      </c>
      <c r="E18" s="116">
        <v>1</v>
      </c>
      <c r="F18" s="116" t="s">
        <v>15</v>
      </c>
      <c r="G18" s="117">
        <v>101</v>
      </c>
      <c r="H18" s="117">
        <v>102</v>
      </c>
      <c r="I18" s="116"/>
      <c r="J18" s="118">
        <v>368.41</v>
      </c>
      <c r="K18" s="118">
        <v>368.41</v>
      </c>
      <c r="L18" s="118"/>
      <c r="M18" s="119">
        <v>2706775</v>
      </c>
      <c r="N18" s="119">
        <v>535961</v>
      </c>
      <c r="O18" s="119">
        <v>759593</v>
      </c>
      <c r="P18" s="119">
        <v>113409</v>
      </c>
      <c r="Q18" s="119">
        <v>4349624</v>
      </c>
      <c r="R18" s="119">
        <v>282088</v>
      </c>
      <c r="S18" s="119"/>
      <c r="T18" s="119">
        <v>53352</v>
      </c>
      <c r="U18" s="119">
        <v>35098</v>
      </c>
      <c r="V18" s="119">
        <v>2296</v>
      </c>
      <c r="W18" s="119">
        <v>4393</v>
      </c>
      <c r="X18" s="119"/>
      <c r="Y18" s="119"/>
      <c r="Z18" s="119">
        <v>117402</v>
      </c>
      <c r="AA18" s="119">
        <v>33469</v>
      </c>
      <c r="AB18" s="119">
        <v>17790</v>
      </c>
      <c r="AC18" s="119">
        <v>15373</v>
      </c>
      <c r="AD18" s="119">
        <v>4988</v>
      </c>
      <c r="AE18" s="119">
        <v>2501</v>
      </c>
      <c r="AF18" s="119">
        <v>772749</v>
      </c>
      <c r="AG18" s="119">
        <v>70510</v>
      </c>
      <c r="AH18" s="119">
        <v>26835</v>
      </c>
      <c r="AI18" s="119">
        <v>5520</v>
      </c>
      <c r="AJ18" s="119">
        <v>18012</v>
      </c>
      <c r="AK18" s="129">
        <v>42302</v>
      </c>
      <c r="AL18" s="119">
        <v>129979</v>
      </c>
      <c r="AM18" s="119">
        <v>108493</v>
      </c>
      <c r="AN18" s="119">
        <v>66556</v>
      </c>
      <c r="AO18" s="121"/>
      <c r="AP18" s="122">
        <f t="shared" si="1"/>
        <v>0.30943589274588595</v>
      </c>
      <c r="AQ18" s="122">
        <f t="shared" si="2"/>
        <v>6.1270541700724213E-2</v>
      </c>
      <c r="AR18" s="122">
        <f t="shared" si="3"/>
        <v>8.6835935043927087E-2</v>
      </c>
      <c r="AS18" s="122">
        <f t="shared" si="4"/>
        <v>1.2964806886578374E-2</v>
      </c>
      <c r="AT18" s="122">
        <f t="shared" si="5"/>
        <v>0.4972447970551418</v>
      </c>
      <c r="AU18" s="122">
        <f t="shared" si="6"/>
        <v>3.2248026567742602E-2</v>
      </c>
      <c r="AV18" s="123">
        <f t="shared" si="7"/>
        <v>4.6122086248093809E-2</v>
      </c>
      <c r="AW18" s="123">
        <f t="shared" si="8"/>
        <v>3.0341748821704838E-2</v>
      </c>
      <c r="AX18" s="123">
        <f t="shared" si="9"/>
        <v>1.9848611115913816E-3</v>
      </c>
      <c r="AY18" s="123">
        <f t="shared" si="10"/>
        <v>3.7976894003575517E-3</v>
      </c>
      <c r="AZ18" s="123">
        <f t="shared" si="11"/>
        <v>0</v>
      </c>
      <c r="BA18" s="123">
        <f t="shared" si="12"/>
        <v>0</v>
      </c>
      <c r="BB18" s="123">
        <f t="shared" si="13"/>
        <v>0.10149244957449972</v>
      </c>
      <c r="BC18" s="123">
        <f t="shared" si="14"/>
        <v>2.8933500236869313E-2</v>
      </c>
      <c r="BD18" s="123">
        <f t="shared" si="15"/>
        <v>1.5379215668645765E-2</v>
      </c>
      <c r="BE18" s="123">
        <f t="shared" si="16"/>
        <v>1.328975168488428E-2</v>
      </c>
      <c r="BF18" s="123">
        <f t="shared" si="17"/>
        <v>4.3120588957394649E-3</v>
      </c>
      <c r="BG18" s="123">
        <f t="shared" si="18"/>
        <v>2.1620808536977547E-3</v>
      </c>
      <c r="BH18" s="123">
        <f t="shared" si="19"/>
        <v>0.66803111459979458</v>
      </c>
      <c r="BI18" s="123">
        <f t="shared" si="20"/>
        <v>6.0954946419123829E-2</v>
      </c>
      <c r="BJ18" s="123">
        <f t="shared" si="21"/>
        <v>2.3198496484997701E-2</v>
      </c>
      <c r="BK18" s="123">
        <f t="shared" si="22"/>
        <v>1.488424265629803E-2</v>
      </c>
      <c r="BL18" s="123">
        <f t="shared" si="23"/>
        <v>4.8567930928485527E-2</v>
      </c>
      <c r="BM18" s="123">
        <f t="shared" si="24"/>
        <v>0.35047807540271042</v>
      </c>
      <c r="BN18" s="123">
        <f t="shared" si="25"/>
        <v>0.29254277871553303</v>
      </c>
      <c r="BO18" s="123">
        <f t="shared" si="26"/>
        <v>0.17946298083923401</v>
      </c>
      <c r="BP18" s="123"/>
      <c r="BQ18" s="123">
        <f t="shared" si="27"/>
        <v>0.68306041627366665</v>
      </c>
      <c r="BR18" s="123">
        <f t="shared" si="28"/>
        <v>0.188759373436828</v>
      </c>
      <c r="BS18" s="123">
        <f t="shared" si="29"/>
        <v>0.8180450647125963</v>
      </c>
      <c r="BT18" s="123">
        <f t="shared" si="30"/>
        <v>0.76353315482130679</v>
      </c>
      <c r="BU18" s="123">
        <f t="shared" si="31"/>
        <v>0.7387887398987657</v>
      </c>
      <c r="BV18" s="123">
        <f t="shared" si="32"/>
        <v>0.92837837837837844</v>
      </c>
      <c r="BW18" s="123">
        <f t="shared" si="33"/>
        <v>0.36859040034557428</v>
      </c>
      <c r="BX18" s="118">
        <v>2.2950640472366235</v>
      </c>
      <c r="BY18" s="118">
        <v>2.6130609666387263</v>
      </c>
      <c r="BZ18" s="118">
        <v>0.31799691940210284</v>
      </c>
      <c r="CA18" s="141"/>
      <c r="CB18" s="141">
        <v>22.312261175392099</v>
      </c>
      <c r="CC18" s="141">
        <v>28.495034606597301</v>
      </c>
      <c r="CD18" s="141">
        <v>36.506995590670002</v>
      </c>
      <c r="CE18" s="141"/>
      <c r="CF18" s="126">
        <v>1156756</v>
      </c>
      <c r="CG18" s="127">
        <v>3.1314893806496658E-2</v>
      </c>
      <c r="CH18" s="127">
        <v>1.2144372165026932E-2</v>
      </c>
      <c r="CI18" s="127">
        <v>9.931019951405556E-3</v>
      </c>
      <c r="CJ18" s="127">
        <v>3.5543556514562334E-2</v>
      </c>
      <c r="CK18" s="127">
        <v>4.4390319754443144E-4</v>
      </c>
      <c r="CL18" s="127">
        <v>0</v>
      </c>
      <c r="CM18" s="124"/>
      <c r="CN18" s="127">
        <v>8.2194153306573314E-2</v>
      </c>
      <c r="CO18" s="127">
        <v>6.2920537013402097E-2</v>
      </c>
      <c r="CP18" s="127">
        <v>4.6464237505032299E-2</v>
      </c>
      <c r="CQ18" s="127">
        <v>0.27048806543396026</v>
      </c>
      <c r="CR18" s="127">
        <v>1.5209382563559515E-3</v>
      </c>
      <c r="CS18" s="127">
        <v>2.5576790926533565E-3</v>
      </c>
      <c r="CT18" s="124"/>
      <c r="CU18" s="127">
        <v>8.9786342800713015E-2</v>
      </c>
      <c r="CV18" s="127">
        <v>0.15875617696533892</v>
      </c>
      <c r="CW18" s="127">
        <v>0.12456943914643764</v>
      </c>
      <c r="CX18" s="127">
        <v>0.95094321117371627</v>
      </c>
      <c r="CY18" s="127">
        <v>1.1583740027294315E-3</v>
      </c>
      <c r="CZ18" s="127">
        <v>4.6633561309662236E-3</v>
      </c>
      <c r="DB18" s="128"/>
      <c r="DC18" s="128">
        <v>0.6763345943673813</v>
      </c>
      <c r="DD18" s="128">
        <v>0.65244865718799372</v>
      </c>
      <c r="DE18" s="128">
        <v>-0.28019368090126484</v>
      </c>
      <c r="DF18" s="128">
        <v>-0.16983839793823666</v>
      </c>
      <c r="DG18" s="128">
        <v>26.422306291158751</v>
      </c>
      <c r="DH18" s="128"/>
      <c r="DI18" s="128">
        <v>28.278041074249607</v>
      </c>
      <c r="DJ18" s="128"/>
      <c r="DK18" s="128">
        <v>27.230004203446832</v>
      </c>
      <c r="DL18" s="128"/>
      <c r="DM18" s="128">
        <v>27.003554502369667</v>
      </c>
      <c r="DN18" s="128"/>
      <c r="DO18" s="128">
        <v>26.327188937228094</v>
      </c>
      <c r="DP18" s="128"/>
      <c r="DQ18" s="128">
        <v>27.986926539164621</v>
      </c>
      <c r="DR18" s="128"/>
      <c r="DS18" s="128">
        <v>26.983053581024613</v>
      </c>
      <c r="DT18" s="128"/>
    </row>
    <row r="19" spans="1:124" s="125" customFormat="1" x14ac:dyDescent="0.2">
      <c r="A19" s="116">
        <v>302</v>
      </c>
      <c r="B19" s="116" t="s">
        <v>11</v>
      </c>
      <c r="C19" s="116">
        <v>27</v>
      </c>
      <c r="D19" s="116" t="s">
        <v>14</v>
      </c>
      <c r="E19" s="116">
        <v>1</v>
      </c>
      <c r="F19" s="116" t="s">
        <v>15</v>
      </c>
      <c r="G19" s="117">
        <v>104</v>
      </c>
      <c r="H19" s="117">
        <v>105</v>
      </c>
      <c r="I19" s="116" t="s">
        <v>31</v>
      </c>
      <c r="J19" s="118">
        <v>368.44</v>
      </c>
      <c r="K19" s="118">
        <v>368.44</v>
      </c>
      <c r="L19" s="118"/>
      <c r="M19" s="119">
        <v>1538871</v>
      </c>
      <c r="N19" s="119">
        <v>315437</v>
      </c>
      <c r="O19" s="119">
        <v>442395</v>
      </c>
      <c r="P19" s="119">
        <v>49553</v>
      </c>
      <c r="Q19" s="119">
        <v>2566606</v>
      </c>
      <c r="R19" s="119">
        <v>154570</v>
      </c>
      <c r="S19" s="119"/>
      <c r="T19" s="119">
        <v>26223</v>
      </c>
      <c r="U19" s="119">
        <v>10580</v>
      </c>
      <c r="V19" s="119"/>
      <c r="W19" s="119"/>
      <c r="X19" s="119"/>
      <c r="Y19" s="119"/>
      <c r="Z19" s="119">
        <v>39394</v>
      </c>
      <c r="AA19" s="119">
        <v>8721</v>
      </c>
      <c r="AB19" s="119">
        <v>4875</v>
      </c>
      <c r="AC19" s="119">
        <v>3450</v>
      </c>
      <c r="AD19" s="119">
        <v>1303</v>
      </c>
      <c r="AE19" s="119"/>
      <c r="AF19" s="119">
        <v>196742</v>
      </c>
      <c r="AG19" s="119">
        <v>19211</v>
      </c>
      <c r="AH19" s="119">
        <v>6657</v>
      </c>
      <c r="AI19" s="119">
        <v>1133</v>
      </c>
      <c r="AJ19" s="119">
        <v>4151</v>
      </c>
      <c r="AK19" s="120">
        <v>9792</v>
      </c>
      <c r="AL19" s="119">
        <v>33931</v>
      </c>
      <c r="AM19" s="119">
        <v>28793</v>
      </c>
      <c r="AN19" s="119">
        <v>16165</v>
      </c>
      <c r="AO19" s="121"/>
      <c r="AP19" s="122">
        <f t="shared" si="1"/>
        <v>0.30367866801172666</v>
      </c>
      <c r="AQ19" s="122">
        <f t="shared" si="2"/>
        <v>6.2247899922485396E-2</v>
      </c>
      <c r="AR19" s="122">
        <f t="shared" si="3"/>
        <v>8.7301615492817661E-2</v>
      </c>
      <c r="AS19" s="122">
        <f t="shared" si="4"/>
        <v>9.7787202669912497E-3</v>
      </c>
      <c r="AT19" s="122">
        <f t="shared" si="5"/>
        <v>0.50649046696630562</v>
      </c>
      <c r="AU19" s="122">
        <f t="shared" si="6"/>
        <v>3.0502629339673428E-2</v>
      </c>
      <c r="AV19" s="123">
        <f t="shared" si="7"/>
        <v>8.2681708685946348E-2</v>
      </c>
      <c r="AW19" s="123">
        <f t="shared" si="8"/>
        <v>3.3358977916230499E-2</v>
      </c>
      <c r="AX19" s="123">
        <f t="shared" si="9"/>
        <v>0</v>
      </c>
      <c r="AY19" s="123">
        <f t="shared" si="10"/>
        <v>0</v>
      </c>
      <c r="AZ19" s="123">
        <f t="shared" si="11"/>
        <v>0</v>
      </c>
      <c r="BA19" s="123">
        <f t="shared" si="12"/>
        <v>0</v>
      </c>
      <c r="BB19" s="123">
        <f t="shared" si="13"/>
        <v>0.12421016786691723</v>
      </c>
      <c r="BC19" s="123">
        <f t="shared" si="14"/>
        <v>2.7497509112234989E-2</v>
      </c>
      <c r="BD19" s="123">
        <f t="shared" si="15"/>
        <v>1.5370984625862352E-2</v>
      </c>
      <c r="BE19" s="123">
        <f t="shared" si="16"/>
        <v>1.087792758137951E-2</v>
      </c>
      <c r="BF19" s="123">
        <f t="shared" si="17"/>
        <v>4.1083883010253628E-3</v>
      </c>
      <c r="BG19" s="123">
        <f t="shared" si="18"/>
        <v>0</v>
      </c>
      <c r="BH19" s="123">
        <f t="shared" si="19"/>
        <v>0.6203319502074689</v>
      </c>
      <c r="BI19" s="123">
        <f t="shared" si="20"/>
        <v>6.0572715004603414E-2</v>
      </c>
      <c r="BJ19" s="123">
        <f t="shared" si="21"/>
        <v>2.0989670698331419E-2</v>
      </c>
      <c r="BK19" s="123">
        <f t="shared" si="22"/>
        <v>1.2057681051455328E-2</v>
      </c>
      <c r="BL19" s="123">
        <f t="shared" si="23"/>
        <v>4.4176022987282501E-2</v>
      </c>
      <c r="BM19" s="123">
        <f t="shared" si="24"/>
        <v>0.36110253817910926</v>
      </c>
      <c r="BN19" s="123">
        <f t="shared" si="25"/>
        <v>0.30642260416112382</v>
      </c>
      <c r="BO19" s="123">
        <f t="shared" si="26"/>
        <v>0.17203213962645666</v>
      </c>
      <c r="BP19" s="123"/>
      <c r="BQ19" s="123">
        <f t="shared" si="27"/>
        <v>0.67208757166395505</v>
      </c>
      <c r="BR19" s="123">
        <f t="shared" si="28"/>
        <v>9.8888235859993415E-2</v>
      </c>
      <c r="BS19" s="123">
        <f t="shared" si="29"/>
        <v>0.75613525585502961</v>
      </c>
      <c r="BT19" s="123">
        <f t="shared" si="30"/>
        <v>0.69850884044592765</v>
      </c>
      <c r="BU19" s="123">
        <f t="shared" si="31"/>
        <v>0.75364818872674721</v>
      </c>
      <c r="BV19" s="123">
        <f t="shared" si="32"/>
        <v>0.93722452567925585</v>
      </c>
      <c r="BW19" s="123">
        <f t="shared" si="33"/>
        <v>0.35071922935063249</v>
      </c>
      <c r="BX19" s="118">
        <v>2.3226517889139906</v>
      </c>
      <c r="BY19" s="118">
        <v>2.5721422270494596</v>
      </c>
      <c r="BZ19" s="118">
        <v>0.24949043813546901</v>
      </c>
      <c r="CA19" s="141"/>
      <c r="CB19" s="141">
        <v>21.5489746480444</v>
      </c>
      <c r="CC19" s="141">
        <v>27.732325645610601</v>
      </c>
      <c r="CD19" s="141">
        <v>35.4823760477557</v>
      </c>
      <c r="CE19" s="141"/>
      <c r="CF19" s="126">
        <v>317156</v>
      </c>
      <c r="CG19" s="127">
        <v>1.5101916180810479E-2</v>
      </c>
      <c r="CH19" s="127">
        <v>5.65752906583565E-3</v>
      </c>
      <c r="CI19" s="127">
        <v>4.6751523664327124E-3</v>
      </c>
      <c r="CJ19" s="127">
        <v>2.2303325424494983E-2</v>
      </c>
      <c r="CK19" s="127">
        <v>2.0625854771476416E-4</v>
      </c>
      <c r="CL19" s="127">
        <v>0</v>
      </c>
      <c r="CM19" s="124"/>
      <c r="CN19" s="127">
        <v>3.9638940545633779E-2</v>
      </c>
      <c r="CO19" s="127">
        <v>2.93119119007599E-2</v>
      </c>
      <c r="CP19" s="127">
        <v>2.1873623352795579E-2</v>
      </c>
      <c r="CQ19" s="127">
        <v>0.16972931069360078</v>
      </c>
      <c r="CR19" s="127">
        <v>7.0670028433035678E-4</v>
      </c>
      <c r="CS19" s="127">
        <v>1.2797838613469626E-3</v>
      </c>
      <c r="CT19" s="124"/>
      <c r="CU19" s="127">
        <v>4.3300348758537915E-2</v>
      </c>
      <c r="CV19" s="127">
        <v>7.3957523152071575E-2</v>
      </c>
      <c r="CW19" s="127">
        <v>5.8642627953661326E-2</v>
      </c>
      <c r="CX19" s="127">
        <v>0.5967100081932476</v>
      </c>
      <c r="CY19" s="127">
        <v>5.3823568029062502E-4</v>
      </c>
      <c r="CZ19" s="127">
        <v>2.3333998128485479E-3</v>
      </c>
      <c r="DB19" s="128">
        <v>0.13762622269718061</v>
      </c>
      <c r="DC19" s="128">
        <v>0.65989177509945018</v>
      </c>
      <c r="DD19" s="128">
        <v>0.63920851307442916</v>
      </c>
      <c r="DE19" s="128">
        <v>-0.27230702398997808</v>
      </c>
      <c r="DF19" s="128">
        <v>-0.18053178662475233</v>
      </c>
      <c r="DG19" s="128">
        <v>25.326118339963351</v>
      </c>
      <c r="DH19" s="128">
        <v>0.28328152069673856</v>
      </c>
      <c r="DI19" s="128">
        <v>27.450532067151826</v>
      </c>
      <c r="DJ19" s="128">
        <v>0.28536713276539066</v>
      </c>
      <c r="DK19" s="128">
        <v>26.305917760589107</v>
      </c>
      <c r="DL19" s="128">
        <v>0.23880632194749463</v>
      </c>
      <c r="DM19" s="128">
        <v>26.308446936407535</v>
      </c>
      <c r="DN19" s="128">
        <v>0.23970839152340317</v>
      </c>
      <c r="DO19" s="128">
        <v>25.725487100648198</v>
      </c>
      <c r="DP19" s="128">
        <v>0.15937215629930443</v>
      </c>
      <c r="DQ19" s="128">
        <v>28.519275880676478</v>
      </c>
      <c r="DR19" s="128">
        <v>0.29041676015470624</v>
      </c>
      <c r="DS19" s="128">
        <v>26.251625794866939</v>
      </c>
      <c r="DT19" s="128">
        <v>0.19128468634354531</v>
      </c>
    </row>
    <row r="20" spans="1:124" s="125" customFormat="1" x14ac:dyDescent="0.2">
      <c r="A20" s="116">
        <v>302</v>
      </c>
      <c r="B20" s="116" t="s">
        <v>11</v>
      </c>
      <c r="C20" s="116">
        <v>27</v>
      </c>
      <c r="D20" s="116" t="s">
        <v>14</v>
      </c>
      <c r="E20" s="116">
        <v>1</v>
      </c>
      <c r="F20" s="116" t="s">
        <v>15</v>
      </c>
      <c r="G20" s="117">
        <v>108</v>
      </c>
      <c r="H20" s="117">
        <v>109</v>
      </c>
      <c r="I20" s="116" t="s">
        <v>32</v>
      </c>
      <c r="J20" s="118">
        <v>368.48</v>
      </c>
      <c r="K20" s="118">
        <v>368.48</v>
      </c>
      <c r="L20" s="118"/>
      <c r="M20" s="119">
        <v>1310841</v>
      </c>
      <c r="N20" s="119">
        <v>198162</v>
      </c>
      <c r="O20" s="119">
        <v>171164</v>
      </c>
      <c r="P20" s="119">
        <v>39399</v>
      </c>
      <c r="Q20" s="119">
        <v>1961608</v>
      </c>
      <c r="R20" s="119">
        <v>60262</v>
      </c>
      <c r="S20" s="119"/>
      <c r="T20" s="119">
        <v>11474</v>
      </c>
      <c r="U20" s="119">
        <v>4535</v>
      </c>
      <c r="V20" s="119"/>
      <c r="W20" s="119"/>
      <c r="X20" s="119"/>
      <c r="Y20" s="119"/>
      <c r="Z20" s="119">
        <v>18632</v>
      </c>
      <c r="AA20" s="119">
        <v>4154</v>
      </c>
      <c r="AB20" s="119">
        <v>2355</v>
      </c>
      <c r="AC20" s="119">
        <v>1204</v>
      </c>
      <c r="AD20" s="119"/>
      <c r="AE20" s="119"/>
      <c r="AF20" s="119">
        <v>123582</v>
      </c>
      <c r="AG20" s="119">
        <v>10447</v>
      </c>
      <c r="AH20" s="119">
        <v>3846</v>
      </c>
      <c r="AI20" s="119"/>
      <c r="AJ20" s="119">
        <v>1943</v>
      </c>
      <c r="AK20" s="120">
        <v>4498</v>
      </c>
      <c r="AL20" s="119">
        <v>15322</v>
      </c>
      <c r="AM20" s="119">
        <v>13736</v>
      </c>
      <c r="AN20" s="119">
        <v>7210</v>
      </c>
      <c r="AO20" s="121"/>
      <c r="AP20" s="122">
        <f t="shared" si="1"/>
        <v>0.35035772361200351</v>
      </c>
      <c r="AQ20" s="122">
        <f t="shared" si="2"/>
        <v>5.2964156008548591E-2</v>
      </c>
      <c r="AR20" s="122">
        <f t="shared" si="3"/>
        <v>4.5748210045554703E-2</v>
      </c>
      <c r="AS20" s="122">
        <f t="shared" si="4"/>
        <v>1.0530448736795176E-2</v>
      </c>
      <c r="AT20" s="122">
        <f t="shared" si="5"/>
        <v>0.52429281163702923</v>
      </c>
      <c r="AU20" s="122">
        <f t="shared" si="6"/>
        <v>1.6106649960068806E-2</v>
      </c>
      <c r="AV20" s="123">
        <f t="shared" si="7"/>
        <v>6.366345038811734E-2</v>
      </c>
      <c r="AW20" s="123">
        <f t="shared" si="8"/>
        <v>2.5162432238984848E-2</v>
      </c>
      <c r="AX20" s="123">
        <f t="shared" si="9"/>
        <v>0</v>
      </c>
      <c r="AY20" s="123">
        <f t="shared" si="10"/>
        <v>0</v>
      </c>
      <c r="AZ20" s="123">
        <f t="shared" si="11"/>
        <v>0</v>
      </c>
      <c r="BA20" s="123">
        <f t="shared" si="12"/>
        <v>0</v>
      </c>
      <c r="BB20" s="123">
        <f t="shared" si="13"/>
        <v>0.10337958930027909</v>
      </c>
      <c r="BC20" s="123">
        <f t="shared" si="14"/>
        <v>2.3048455021112031E-2</v>
      </c>
      <c r="BD20" s="123">
        <f t="shared" si="15"/>
        <v>1.3066709575040643E-2</v>
      </c>
      <c r="BE20" s="123">
        <f t="shared" si="16"/>
        <v>6.6803899483434967E-3</v>
      </c>
      <c r="BF20" s="123">
        <f t="shared" si="17"/>
        <v>0</v>
      </c>
      <c r="BG20" s="123">
        <f t="shared" si="18"/>
        <v>0</v>
      </c>
      <c r="BH20" s="123">
        <f t="shared" si="19"/>
        <v>0.68569431112640034</v>
      </c>
      <c r="BI20" s="123">
        <f t="shared" si="20"/>
        <v>5.7965144344139956E-2</v>
      </c>
      <c r="BJ20" s="123">
        <f t="shared" si="21"/>
        <v>2.1339518057582298E-2</v>
      </c>
      <c r="BK20" s="123">
        <f t="shared" si="22"/>
        <v>0</v>
      </c>
      <c r="BL20" s="123">
        <f t="shared" si="23"/>
        <v>4.5493923997283942E-2</v>
      </c>
      <c r="BM20" s="123">
        <f t="shared" si="24"/>
        <v>0.35875342433679086</v>
      </c>
      <c r="BN20" s="123">
        <f t="shared" si="25"/>
        <v>0.3216183942494556</v>
      </c>
      <c r="BO20" s="123">
        <f t="shared" si="26"/>
        <v>0.16881687700484677</v>
      </c>
      <c r="BP20" s="123"/>
      <c r="BQ20" s="123">
        <f t="shared" si="27"/>
        <v>0.5774680321629384</v>
      </c>
      <c r="BR20" s="123">
        <f t="shared" si="28"/>
        <v>7.6449221628213007E-2</v>
      </c>
      <c r="BS20" s="123">
        <f t="shared" si="29"/>
        <v>0.80942959797106884</v>
      </c>
      <c r="BT20" s="123">
        <f t="shared" si="30"/>
        <v>0.76108069492600539</v>
      </c>
      <c r="BU20" s="123">
        <f t="shared" si="31"/>
        <v>0.787719873265596</v>
      </c>
      <c r="BV20" s="123">
        <f t="shared" si="32"/>
        <v>0.94915076810342558</v>
      </c>
      <c r="BW20" s="123">
        <f t="shared" si="33"/>
        <v>0.3442184665329896</v>
      </c>
      <c r="BX20" s="118">
        <v>2.2893298188182292</v>
      </c>
      <c r="BY20" s="118">
        <v>2.2524677847593906</v>
      </c>
      <c r="BZ20" s="118">
        <v>3.6862034058838589E-2</v>
      </c>
      <c r="CA20" s="141"/>
      <c r="CB20" s="141">
        <v>14.656732931355901</v>
      </c>
      <c r="CC20" s="141">
        <v>21.174962963604202</v>
      </c>
      <c r="CD20" s="141">
        <v>27.437093314828498</v>
      </c>
      <c r="CE20" s="141"/>
      <c r="CF20" s="126">
        <v>180229</v>
      </c>
      <c r="CG20" s="127">
        <v>1.00747898394771E-2</v>
      </c>
      <c r="CH20" s="127">
        <v>5.1176524867784946E-3</v>
      </c>
      <c r="CI20" s="127">
        <v>6.866656036356944E-3</v>
      </c>
      <c r="CJ20" s="127">
        <v>1.59406532802863E-2</v>
      </c>
      <c r="CK20" s="127">
        <v>1.5335949785533093E-4</v>
      </c>
      <c r="CL20" s="127">
        <v>0</v>
      </c>
      <c r="CM20" s="124"/>
      <c r="CN20" s="127">
        <v>2.6443928748871911E-2</v>
      </c>
      <c r="CO20" s="127">
        <v>2.6514787124473919E-2</v>
      </c>
      <c r="CP20" s="127">
        <v>3.2127005936937673E-2</v>
      </c>
      <c r="CQ20" s="127">
        <v>0.12130908919515722</v>
      </c>
      <c r="CR20" s="127">
        <v>5.2545313607560732E-4</v>
      </c>
      <c r="CS20" s="127">
        <v>1.8653916834505989E-3</v>
      </c>
      <c r="CT20" s="124"/>
      <c r="CU20" s="127">
        <v>2.8886527278747003E-2</v>
      </c>
      <c r="CV20" s="127">
        <v>6.6900036724649531E-2</v>
      </c>
      <c r="CW20" s="127">
        <v>8.6131685914035666E-2</v>
      </c>
      <c r="CX20" s="127">
        <v>0.42648112639914715</v>
      </c>
      <c r="CY20" s="127">
        <v>4.0019458379655871E-4</v>
      </c>
      <c r="CZ20" s="127">
        <v>3.4011247809233019E-3</v>
      </c>
      <c r="DB20" s="128">
        <v>0.10206900577437535</v>
      </c>
      <c r="DC20" s="128">
        <v>0.56214086654419582</v>
      </c>
      <c r="DD20" s="128">
        <v>0.52140241411277355</v>
      </c>
      <c r="DE20" s="128">
        <v>-0.39370660479525332</v>
      </c>
      <c r="DF20" s="128">
        <v>-0.25015735180777698</v>
      </c>
      <c r="DG20" s="128">
        <v>18.809391102946385</v>
      </c>
      <c r="DH20" s="128">
        <v>0.18021050364261085</v>
      </c>
      <c r="DI20" s="128">
        <v>20.087650882048344</v>
      </c>
      <c r="DJ20" s="128">
        <v>0.25178797806464848</v>
      </c>
      <c r="DK20" s="128">
        <v>20.812316699783803</v>
      </c>
      <c r="DL20" s="128">
        <v>0.15191745457071834</v>
      </c>
      <c r="DM20" s="128">
        <v>20.123626740920614</v>
      </c>
      <c r="DN20" s="128">
        <v>0.21150190157376117</v>
      </c>
      <c r="DO20" s="128">
        <v>21.421784032261833</v>
      </c>
      <c r="DP20" s="128">
        <v>0.13970933785242987</v>
      </c>
      <c r="DQ20" s="128">
        <v>20.324804176320399</v>
      </c>
      <c r="DR20" s="128">
        <v>0.21737246002594474</v>
      </c>
      <c r="DS20" s="128">
        <v>21.489237136348052</v>
      </c>
      <c r="DT20" s="128">
        <v>0.14284606701056071</v>
      </c>
    </row>
    <row r="21" spans="1:124" s="125" customFormat="1" x14ac:dyDescent="0.2">
      <c r="A21" s="116">
        <v>302</v>
      </c>
      <c r="B21" s="116" t="s">
        <v>11</v>
      </c>
      <c r="C21" s="116">
        <v>27</v>
      </c>
      <c r="D21" s="116" t="s">
        <v>14</v>
      </c>
      <c r="E21" s="116">
        <v>1</v>
      </c>
      <c r="F21" s="116" t="s">
        <v>15</v>
      </c>
      <c r="G21" s="117">
        <v>115</v>
      </c>
      <c r="H21" s="117">
        <v>116</v>
      </c>
      <c r="I21" s="116" t="s">
        <v>33</v>
      </c>
      <c r="J21" s="118">
        <v>368.55</v>
      </c>
      <c r="K21" s="118">
        <v>368.55</v>
      </c>
      <c r="L21" s="118"/>
      <c r="M21" s="119">
        <v>1891484</v>
      </c>
      <c r="N21" s="119">
        <v>204682</v>
      </c>
      <c r="O21" s="119">
        <v>146080</v>
      </c>
      <c r="P21" s="119">
        <v>52255</v>
      </c>
      <c r="Q21" s="119">
        <v>2481284</v>
      </c>
      <c r="R21" s="119">
        <v>46310</v>
      </c>
      <c r="S21" s="119"/>
      <c r="T21" s="119">
        <v>19680</v>
      </c>
      <c r="U21" s="119">
        <v>7908</v>
      </c>
      <c r="V21" s="119"/>
      <c r="W21" s="119"/>
      <c r="X21" s="119"/>
      <c r="Y21" s="119"/>
      <c r="Z21" s="119">
        <v>45845</v>
      </c>
      <c r="AA21" s="119">
        <v>9767</v>
      </c>
      <c r="AB21" s="119">
        <v>5198</v>
      </c>
      <c r="AC21" s="119">
        <v>2042</v>
      </c>
      <c r="AD21" s="119">
        <v>1403</v>
      </c>
      <c r="AE21" s="119"/>
      <c r="AF21" s="119">
        <v>232646</v>
      </c>
      <c r="AG21" s="119">
        <v>18941</v>
      </c>
      <c r="AH21" s="119">
        <v>8189</v>
      </c>
      <c r="AI21" s="119">
        <v>3923</v>
      </c>
      <c r="AJ21" s="119">
        <v>1313</v>
      </c>
      <c r="AK21" s="129">
        <v>9042</v>
      </c>
      <c r="AL21" s="119">
        <v>35146</v>
      </c>
      <c r="AM21" s="119">
        <v>31812</v>
      </c>
      <c r="AN21" s="119">
        <v>10361</v>
      </c>
      <c r="AO21" s="121"/>
      <c r="AP21" s="122">
        <f t="shared" si="1"/>
        <v>0.39225357443185999</v>
      </c>
      <c r="AQ21" s="122">
        <f t="shared" si="2"/>
        <v>4.2446695886331563E-2</v>
      </c>
      <c r="AR21" s="122">
        <f t="shared" si="3"/>
        <v>3.0293886785722802E-2</v>
      </c>
      <c r="AS21" s="122">
        <f t="shared" si="4"/>
        <v>1.0836576218427882E-2</v>
      </c>
      <c r="AT21" s="122">
        <f t="shared" si="5"/>
        <v>0.51456555708670193</v>
      </c>
      <c r="AU21" s="122">
        <f t="shared" si="6"/>
        <v>9.6037095909557984E-3</v>
      </c>
      <c r="AV21" s="123">
        <f t="shared" si="7"/>
        <v>5.5969671718536257E-2</v>
      </c>
      <c r="AW21" s="123">
        <f t="shared" si="8"/>
        <v>2.2490252233241092E-2</v>
      </c>
      <c r="AX21" s="123">
        <f t="shared" si="9"/>
        <v>0</v>
      </c>
      <c r="AY21" s="123">
        <f t="shared" si="10"/>
        <v>0</v>
      </c>
      <c r="AZ21" s="123">
        <f t="shared" si="11"/>
        <v>0</v>
      </c>
      <c r="BA21" s="123">
        <f t="shared" si="12"/>
        <v>0</v>
      </c>
      <c r="BB21" s="123">
        <f t="shared" si="13"/>
        <v>0.1303826016227792</v>
      </c>
      <c r="BC21" s="123">
        <f t="shared" si="14"/>
        <v>2.7777224780230876E-2</v>
      </c>
      <c r="BD21" s="123">
        <f t="shared" si="15"/>
        <v>1.478304642240607E-2</v>
      </c>
      <c r="BE21" s="123">
        <f t="shared" si="16"/>
        <v>5.8074222382749514E-3</v>
      </c>
      <c r="BF21" s="123">
        <f t="shared" si="17"/>
        <v>3.9901142998529657E-3</v>
      </c>
      <c r="BG21" s="123">
        <f t="shared" si="18"/>
        <v>0</v>
      </c>
      <c r="BH21" s="123">
        <f t="shared" si="19"/>
        <v>0.66164228895480615</v>
      </c>
      <c r="BI21" s="123">
        <f t="shared" si="20"/>
        <v>5.3867965041707072E-2</v>
      </c>
      <c r="BJ21" s="123">
        <f t="shared" si="21"/>
        <v>2.3289412688165315E-2</v>
      </c>
      <c r="BK21" s="123">
        <f t="shared" si="22"/>
        <v>4.2828913610707772E-2</v>
      </c>
      <c r="BL21" s="123">
        <f t="shared" si="23"/>
        <v>1.4334530606897607E-2</v>
      </c>
      <c r="BM21" s="123">
        <f t="shared" si="24"/>
        <v>0.38370252300839547</v>
      </c>
      <c r="BN21" s="123">
        <f t="shared" si="25"/>
        <v>0.34730395100276212</v>
      </c>
      <c r="BO21" s="123">
        <f t="shared" si="26"/>
        <v>0.11311505835343952</v>
      </c>
      <c r="BP21" s="123"/>
      <c r="BQ21" s="123">
        <f t="shared" si="27"/>
        <v>0.54446984045027336</v>
      </c>
      <c r="BR21" s="123">
        <f t="shared" si="28"/>
        <v>0.11291788368792298</v>
      </c>
      <c r="BS21" s="123">
        <f t="shared" si="29"/>
        <v>0.78268886599056353</v>
      </c>
      <c r="BT21" s="123">
        <f t="shared" si="30"/>
        <v>0.73658048542644194</v>
      </c>
      <c r="BU21" s="123">
        <f t="shared" si="31"/>
        <v>0.66429441559274227</v>
      </c>
      <c r="BV21" s="123">
        <f t="shared" si="32"/>
        <v>0.93657561625582952</v>
      </c>
      <c r="BW21" s="123">
        <f t="shared" si="33"/>
        <v>0.22477004512322113</v>
      </c>
      <c r="BX21" s="118">
        <v>2.2034101360508243</v>
      </c>
      <c r="BY21" s="118">
        <v>2.1549636146243105</v>
      </c>
      <c r="BZ21" s="118">
        <v>4.8446521426513733E-2</v>
      </c>
      <c r="CA21" s="141"/>
      <c r="CB21" s="141">
        <v>12.111495041792001</v>
      </c>
      <c r="CC21" s="141">
        <v>18.8465363574199</v>
      </c>
      <c r="CD21" s="141">
        <v>24.801569308175999</v>
      </c>
      <c r="CE21" s="141"/>
      <c r="CF21" s="126">
        <v>351619</v>
      </c>
      <c r="CG21" s="127">
        <v>1.3621690286922861E-2</v>
      </c>
      <c r="CH21" s="127">
        <v>9.6662757078541349E-3</v>
      </c>
      <c r="CI21" s="127">
        <v>1.5696926390861173E-2</v>
      </c>
      <c r="CJ21" s="127">
        <v>2.3448287158932157E-2</v>
      </c>
      <c r="CK21" s="127">
        <v>2.3653427888907516E-4</v>
      </c>
      <c r="CL21" s="127">
        <v>0</v>
      </c>
      <c r="CM21" s="124"/>
      <c r="CN21" s="127">
        <v>3.5753699394813807E-2</v>
      </c>
      <c r="CO21" s="127">
        <v>5.0081408095289284E-2</v>
      </c>
      <c r="CP21" s="127">
        <v>7.3441169133967699E-2</v>
      </c>
      <c r="CQ21" s="127">
        <v>0.17844252104487607</v>
      </c>
      <c r="CR21" s="127">
        <v>8.1043352625535814E-4</v>
      </c>
      <c r="CS21" s="127">
        <v>4.7357248088771321E-3</v>
      </c>
      <c r="CT21" s="124"/>
      <c r="CU21" s="127">
        <v>3.9056231874337821E-2</v>
      </c>
      <c r="CV21" s="127">
        <v>0.12636149123386523</v>
      </c>
      <c r="CW21" s="127">
        <v>0.19689390680921412</v>
      </c>
      <c r="CX21" s="127">
        <v>0.62734266556310403</v>
      </c>
      <c r="CY21" s="127">
        <v>6.1724078793560112E-4</v>
      </c>
      <c r="CZ21" s="127">
        <v>8.6345356559706325E-3</v>
      </c>
      <c r="DB21" s="128">
        <v>0.144524172850368</v>
      </c>
      <c r="DC21" s="128">
        <v>0.53468867792824237</v>
      </c>
      <c r="DD21" s="128">
        <v>0.47011645642954458</v>
      </c>
      <c r="DE21" s="128">
        <v>-0.45653260490969827</v>
      </c>
      <c r="DF21" s="128">
        <v>-0.27190635724639278</v>
      </c>
      <c r="DG21" s="128">
        <v>16.979245195216158</v>
      </c>
      <c r="DH21" s="128">
        <v>0.29318820886815555</v>
      </c>
      <c r="DI21" s="128">
        <v>16.882278526846534</v>
      </c>
      <c r="DJ21" s="128">
        <v>0.26963644735459913</v>
      </c>
      <c r="DK21" s="128">
        <v>19.269503699567224</v>
      </c>
      <c r="DL21" s="128">
        <v>0.24715766007628626</v>
      </c>
      <c r="DM21" s="128">
        <v>17.431113962551088</v>
      </c>
      <c r="DN21" s="128">
        <v>0.22649461577817287</v>
      </c>
      <c r="DO21" s="128">
        <v>19.930122814117588</v>
      </c>
      <c r="DP21" s="128">
        <v>0.25124061343997001</v>
      </c>
      <c r="DQ21" s="128">
        <v>16.084049168595364</v>
      </c>
      <c r="DR21" s="128">
        <v>0.23116386673453301</v>
      </c>
      <c r="DS21" s="128">
        <v>20.001605164346735</v>
      </c>
      <c r="DT21" s="128">
        <v>0.24433297400640244</v>
      </c>
    </row>
    <row r="22" spans="1:124" s="125" customFormat="1" x14ac:dyDescent="0.2">
      <c r="A22" s="116">
        <v>302</v>
      </c>
      <c r="B22" s="116" t="s">
        <v>11</v>
      </c>
      <c r="C22" s="116">
        <v>27</v>
      </c>
      <c r="D22" s="116" t="s">
        <v>14</v>
      </c>
      <c r="E22" s="116">
        <v>1</v>
      </c>
      <c r="F22" s="116" t="s">
        <v>15</v>
      </c>
      <c r="G22" s="117">
        <v>118</v>
      </c>
      <c r="H22" s="117">
        <v>119</v>
      </c>
      <c r="I22" s="116" t="s">
        <v>34</v>
      </c>
      <c r="J22" s="118">
        <v>368.58</v>
      </c>
      <c r="K22" s="118">
        <v>368.58</v>
      </c>
      <c r="L22" s="118"/>
      <c r="M22" s="119">
        <v>1171194</v>
      </c>
      <c r="N22" s="119">
        <v>126581</v>
      </c>
      <c r="O22" s="119">
        <v>88566</v>
      </c>
      <c r="P22" s="119">
        <v>30755</v>
      </c>
      <c r="Q22" s="119">
        <v>1490478</v>
      </c>
      <c r="R22" s="119">
        <v>27601</v>
      </c>
      <c r="S22" s="119"/>
      <c r="T22" s="119">
        <v>12951</v>
      </c>
      <c r="U22" s="119">
        <v>4891</v>
      </c>
      <c r="V22" s="119"/>
      <c r="W22" s="119"/>
      <c r="X22" s="119"/>
      <c r="Y22" s="119"/>
      <c r="Z22" s="119">
        <v>23825</v>
      </c>
      <c r="AA22" s="119">
        <v>5853</v>
      </c>
      <c r="AB22" s="119">
        <v>2954</v>
      </c>
      <c r="AC22" s="119">
        <v>1132</v>
      </c>
      <c r="AD22" s="119">
        <v>905</v>
      </c>
      <c r="AE22" s="119"/>
      <c r="AF22" s="119">
        <v>126192</v>
      </c>
      <c r="AG22" s="119">
        <v>9631</v>
      </c>
      <c r="AH22" s="119">
        <v>4024</v>
      </c>
      <c r="AI22" s="119">
        <v>2279</v>
      </c>
      <c r="AJ22" s="119"/>
      <c r="AK22" s="129">
        <v>5190</v>
      </c>
      <c r="AL22" s="119">
        <v>25100</v>
      </c>
      <c r="AM22" s="119">
        <v>22883</v>
      </c>
      <c r="AN22" s="119">
        <v>6128</v>
      </c>
      <c r="AO22" s="121"/>
      <c r="AP22" s="122">
        <f t="shared" si="1"/>
        <v>0.3990201606377814</v>
      </c>
      <c r="AQ22" s="122">
        <f t="shared" si="2"/>
        <v>4.3125537659594405E-2</v>
      </c>
      <c r="AR22" s="122">
        <f t="shared" si="3"/>
        <v>3.017401006754282E-2</v>
      </c>
      <c r="AS22" s="122">
        <f t="shared" si="4"/>
        <v>1.0478080523307809E-2</v>
      </c>
      <c r="AT22" s="122">
        <f t="shared" si="5"/>
        <v>0.50779868321309629</v>
      </c>
      <c r="AU22" s="122">
        <f t="shared" si="6"/>
        <v>9.4035278986772507E-3</v>
      </c>
      <c r="AV22" s="123">
        <f t="shared" si="7"/>
        <v>6.7327587103213793E-2</v>
      </c>
      <c r="AW22" s="123">
        <f t="shared" si="8"/>
        <v>2.5426548414934653E-2</v>
      </c>
      <c r="AX22" s="123">
        <f t="shared" si="9"/>
        <v>0</v>
      </c>
      <c r="AY22" s="123">
        <f t="shared" si="10"/>
        <v>0</v>
      </c>
      <c r="AZ22" s="123">
        <f t="shared" si="11"/>
        <v>0</v>
      </c>
      <c r="BA22" s="123">
        <f t="shared" si="12"/>
        <v>0</v>
      </c>
      <c r="BB22" s="123">
        <f t="shared" si="13"/>
        <v>0.12385759885214027</v>
      </c>
      <c r="BC22" s="123">
        <f t="shared" si="14"/>
        <v>3.0427640129342164E-2</v>
      </c>
      <c r="BD22" s="123">
        <f t="shared" si="15"/>
        <v>1.5356782665654664E-2</v>
      </c>
      <c r="BE22" s="123">
        <f t="shared" si="16"/>
        <v>5.8848605204878408E-3</v>
      </c>
      <c r="BF22" s="123">
        <f t="shared" si="17"/>
        <v>4.7047692323688127E-3</v>
      </c>
      <c r="BG22" s="123">
        <f t="shared" si="18"/>
        <v>0</v>
      </c>
      <c r="BH22" s="123">
        <f t="shared" si="19"/>
        <v>0.65602678339346432</v>
      </c>
      <c r="BI22" s="123">
        <f t="shared" si="20"/>
        <v>5.0068102184468541E-2</v>
      </c>
      <c r="BJ22" s="123">
        <f t="shared" si="21"/>
        <v>2.0919327503924973E-2</v>
      </c>
      <c r="BK22" s="123">
        <f t="shared" si="22"/>
        <v>3.7008769080870411E-2</v>
      </c>
      <c r="BL22" s="123">
        <f t="shared" si="23"/>
        <v>0</v>
      </c>
      <c r="BM22" s="123">
        <f t="shared" si="24"/>
        <v>0.40759987008769083</v>
      </c>
      <c r="BN22" s="123">
        <f t="shared" si="25"/>
        <v>0.37159792140305292</v>
      </c>
      <c r="BO22" s="123">
        <f t="shared" si="26"/>
        <v>9.9512828840532641E-2</v>
      </c>
      <c r="BP22" s="123"/>
      <c r="BQ22" s="123">
        <f t="shared" si="27"/>
        <v>0.53718606377260936</v>
      </c>
      <c r="BR22" s="123">
        <f t="shared" si="28"/>
        <v>0.10438231211580408</v>
      </c>
      <c r="BS22" s="123">
        <f t="shared" si="29"/>
        <v>0.77485289391739887</v>
      </c>
      <c r="BT22" s="123">
        <f t="shared" si="30"/>
        <v>0.72644376899696039</v>
      </c>
      <c r="BU22" s="123">
        <f t="shared" si="31"/>
        <v>0.72891637920780294</v>
      </c>
      <c r="BV22" s="123">
        <f t="shared" si="32"/>
        <v>0.95958503280723528</v>
      </c>
      <c r="BW22" s="123">
        <f t="shared" si="33"/>
        <v>0.195845317992969</v>
      </c>
      <c r="BX22" s="118">
        <v>2.1755060601156657</v>
      </c>
      <c r="BY22" s="118">
        <v>2.1344153697053043</v>
      </c>
      <c r="BZ22" s="118">
        <v>4.1090690410361397E-2</v>
      </c>
      <c r="CA22" s="141"/>
      <c r="CB22" s="141">
        <v>11.574289911398999</v>
      </c>
      <c r="CC22" s="141">
        <v>18.3428927800494</v>
      </c>
      <c r="CD22" s="141">
        <v>24.261339764122098</v>
      </c>
      <c r="CE22" s="141"/>
      <c r="CF22" s="126">
        <v>192358</v>
      </c>
      <c r="CG22" s="127">
        <v>1.203490740469982E-2</v>
      </c>
      <c r="CH22" s="127">
        <v>8.5508290949668601E-3</v>
      </c>
      <c r="CI22" s="127">
        <v>1.4163685334259195E-2</v>
      </c>
      <c r="CJ22" s="127">
        <v>2.1795215287920663E-2</v>
      </c>
      <c r="CK22" s="127">
        <v>2.1541845745995578E-4</v>
      </c>
      <c r="CL22" s="127">
        <v>0</v>
      </c>
      <c r="CM22" s="124"/>
      <c r="CN22" s="127">
        <v>3.1588771476117536E-2</v>
      </c>
      <c r="CO22" s="127">
        <v>4.4302229152242439E-2</v>
      </c>
      <c r="CP22" s="127">
        <v>6.6267598145789586E-2</v>
      </c>
      <c r="CQ22" s="127">
        <v>0.16586256967647534</v>
      </c>
      <c r="CR22" s="127">
        <v>7.3808473308696935E-4</v>
      </c>
      <c r="CS22" s="127">
        <v>4.3468468593963984E-3</v>
      </c>
      <c r="CT22" s="124"/>
      <c r="CU22" s="127">
        <v>3.4506593842864627E-2</v>
      </c>
      <c r="CV22" s="127">
        <v>0.11177991900727598</v>
      </c>
      <c r="CW22" s="127">
        <v>0.17766174541675137</v>
      </c>
      <c r="CX22" s="127">
        <v>0.58311587377662166</v>
      </c>
      <c r="CY22" s="127">
        <v>5.6213864241136066E-4</v>
      </c>
      <c r="CZ22" s="127">
        <v>7.9255036374044421E-3</v>
      </c>
      <c r="DB22" s="128">
        <v>0.13510255018823297</v>
      </c>
      <c r="DC22" s="128">
        <v>0.51616428042462292</v>
      </c>
      <c r="DD22" s="128">
        <v>0.45152659535725531</v>
      </c>
      <c r="DE22" s="128">
        <v>-0.47372301051274623</v>
      </c>
      <c r="DF22" s="128">
        <v>-0.28722544932516081</v>
      </c>
      <c r="DG22" s="128">
        <v>15.744285361641523</v>
      </c>
      <c r="DH22" s="128">
        <v>0.38222956018848087</v>
      </c>
      <c r="DI22" s="128">
        <v>15.720412209828456</v>
      </c>
      <c r="DJ22" s="128">
        <v>0.60650137914416447</v>
      </c>
      <c r="DK22" s="128">
        <v>18.228432559863808</v>
      </c>
      <c r="DL22" s="128">
        <v>0.32221951923897241</v>
      </c>
      <c r="DM22" s="128">
        <v>16.455146256255905</v>
      </c>
      <c r="DN22" s="128">
        <v>0.50946115848114981</v>
      </c>
      <c r="DO22" s="128">
        <v>18.833910875110405</v>
      </c>
      <c r="DP22" s="128">
        <v>0.35148419383325163</v>
      </c>
      <c r="DQ22" s="128">
        <v>14.923696790389627</v>
      </c>
      <c r="DR22" s="128">
        <v>0.45918986821146313</v>
      </c>
      <c r="DS22" s="128">
        <v>18.953779266158996</v>
      </c>
      <c r="DT22" s="128">
        <v>0.32997187651464904</v>
      </c>
    </row>
    <row r="23" spans="1:124" s="125" customFormat="1" x14ac:dyDescent="0.2">
      <c r="A23" s="116">
        <v>302</v>
      </c>
      <c r="B23" s="116" t="s">
        <v>11</v>
      </c>
      <c r="C23" s="116">
        <v>27</v>
      </c>
      <c r="D23" s="116" t="s">
        <v>14</v>
      </c>
      <c r="E23" s="116">
        <v>1</v>
      </c>
      <c r="F23" s="116" t="s">
        <v>15</v>
      </c>
      <c r="G23" s="117">
        <v>122</v>
      </c>
      <c r="H23" s="117">
        <v>123</v>
      </c>
      <c r="I23" s="116" t="s">
        <v>35</v>
      </c>
      <c r="J23" s="118">
        <v>368.62</v>
      </c>
      <c r="K23" s="118">
        <v>368.62</v>
      </c>
      <c r="L23" s="118"/>
      <c r="M23" s="119">
        <v>1277626</v>
      </c>
      <c r="N23" s="119">
        <v>173691</v>
      </c>
      <c r="O23" s="119">
        <v>141503</v>
      </c>
      <c r="P23" s="119">
        <v>44759</v>
      </c>
      <c r="Q23" s="119">
        <v>1817160</v>
      </c>
      <c r="R23" s="119">
        <v>49215</v>
      </c>
      <c r="S23" s="119"/>
      <c r="T23" s="119">
        <v>16931</v>
      </c>
      <c r="U23" s="119">
        <v>7661</v>
      </c>
      <c r="V23" s="119"/>
      <c r="W23" s="119"/>
      <c r="X23" s="119"/>
      <c r="Y23" s="119"/>
      <c r="Z23" s="119">
        <v>33296</v>
      </c>
      <c r="AA23" s="119">
        <v>8680</v>
      </c>
      <c r="AB23" s="119"/>
      <c r="AC23" s="119"/>
      <c r="AD23" s="119"/>
      <c r="AE23" s="119"/>
      <c r="AF23" s="119">
        <v>164915</v>
      </c>
      <c r="AG23" s="119"/>
      <c r="AH23" s="119"/>
      <c r="AI23" s="119">
        <v>1017</v>
      </c>
      <c r="AJ23" s="119">
        <v>2905</v>
      </c>
      <c r="AK23" s="129">
        <v>6818</v>
      </c>
      <c r="AL23" s="119">
        <v>28549</v>
      </c>
      <c r="AM23" s="119">
        <v>23424</v>
      </c>
      <c r="AN23" s="119">
        <v>7892</v>
      </c>
      <c r="AO23" s="121"/>
      <c r="AP23" s="122">
        <f t="shared" si="1"/>
        <v>0.36462407896907323</v>
      </c>
      <c r="AQ23" s="122">
        <f t="shared" si="2"/>
        <v>4.957000006278621E-2</v>
      </c>
      <c r="AR23" s="122">
        <f t="shared" si="3"/>
        <v>4.0383806408417461E-2</v>
      </c>
      <c r="AS23" s="122">
        <f t="shared" si="4"/>
        <v>1.2773854907912604E-2</v>
      </c>
      <c r="AT23" s="122">
        <f t="shared" si="5"/>
        <v>0.51860269855140795</v>
      </c>
      <c r="AU23" s="122">
        <f t="shared" si="6"/>
        <v>1.4045561100402573E-2</v>
      </c>
      <c r="AV23" s="123">
        <f t="shared" si="7"/>
        <v>7.3141440192152338E-2</v>
      </c>
      <c r="AW23" s="123">
        <f t="shared" si="8"/>
        <v>3.3095302894813008E-2</v>
      </c>
      <c r="AX23" s="123">
        <f t="shared" si="9"/>
        <v>0</v>
      </c>
      <c r="AY23" s="123">
        <f t="shared" si="10"/>
        <v>0</v>
      </c>
      <c r="AZ23" s="123">
        <f t="shared" si="11"/>
        <v>0</v>
      </c>
      <c r="BA23" s="123">
        <f t="shared" si="12"/>
        <v>0</v>
      </c>
      <c r="BB23" s="123">
        <f t="shared" si="13"/>
        <v>0.14383777642418666</v>
      </c>
      <c r="BC23" s="123">
        <f t="shared" si="14"/>
        <v>3.7497354017357647E-2</v>
      </c>
      <c r="BD23" s="123">
        <f t="shared" si="15"/>
        <v>0</v>
      </c>
      <c r="BE23" s="123">
        <f t="shared" si="16"/>
        <v>0</v>
      </c>
      <c r="BF23" s="123">
        <f t="shared" si="17"/>
        <v>0</v>
      </c>
      <c r="BG23" s="123">
        <f t="shared" si="18"/>
        <v>0</v>
      </c>
      <c r="BH23" s="123">
        <f t="shared" si="19"/>
        <v>0.71242812647149034</v>
      </c>
      <c r="BI23" s="123">
        <f t="shared" si="20"/>
        <v>0</v>
      </c>
      <c r="BJ23" s="123">
        <f t="shared" si="21"/>
        <v>0</v>
      </c>
      <c r="BK23" s="123">
        <f t="shared" si="22"/>
        <v>1.4404079031230083E-2</v>
      </c>
      <c r="BL23" s="123">
        <f t="shared" si="23"/>
        <v>4.1144394872884356E-2</v>
      </c>
      <c r="BM23" s="123">
        <f t="shared" si="24"/>
        <v>0.40434813398484526</v>
      </c>
      <c r="BN23" s="123">
        <f t="shared" si="25"/>
        <v>0.33176120671340559</v>
      </c>
      <c r="BO23" s="123">
        <f t="shared" si="26"/>
        <v>0.11177678634657602</v>
      </c>
      <c r="BP23" s="123"/>
      <c r="BQ23" s="123">
        <f t="shared" si="27"/>
        <v>0.57550199429085369</v>
      </c>
      <c r="BR23" s="123">
        <f t="shared" si="28"/>
        <v>0.1129933326597167</v>
      </c>
      <c r="BS23" s="123">
        <f t="shared" si="29"/>
        <v>0.76654023854012709</v>
      </c>
      <c r="BT23" s="123">
        <f t="shared" si="30"/>
        <v>0.71242812647149045</v>
      </c>
      <c r="BU23" s="123">
        <f t="shared" si="31"/>
        <v>0.66802099204333831</v>
      </c>
      <c r="BV23" s="123">
        <f t="shared" si="32"/>
        <v>0.93851411729662781</v>
      </c>
      <c r="BW23" s="123">
        <f t="shared" si="33"/>
        <v>0.24408499056691305</v>
      </c>
      <c r="BX23" s="118">
        <v>2.2571155329093933</v>
      </c>
      <c r="BY23" s="118">
        <v>2.2464559152327719</v>
      </c>
      <c r="BZ23" s="118">
        <v>1.065961767662138E-2</v>
      </c>
      <c r="CA23" s="141"/>
      <c r="CB23" s="141">
        <v>14.5387202417183</v>
      </c>
      <c r="CC23" s="141">
        <v>21.034581202000201</v>
      </c>
      <c r="CD23" s="141">
        <v>27.250050499935199</v>
      </c>
      <c r="CE23" s="141"/>
      <c r="CF23" s="126">
        <v>231483</v>
      </c>
      <c r="CG23" s="127">
        <v>1.3276289073789983E-2</v>
      </c>
      <c r="CH23" s="127">
        <v>7.4990851039777534E-3</v>
      </c>
      <c r="CI23" s="127">
        <v>1.0668085854639124E-2</v>
      </c>
      <c r="CJ23" s="127">
        <v>1.8022098905918361E-2</v>
      </c>
      <c r="CK23" s="127">
        <v>2.1262981562603182E-4</v>
      </c>
      <c r="CL23" s="127">
        <v>0</v>
      </c>
      <c r="CM23" s="124"/>
      <c r="CN23" s="127">
        <v>3.484710330542741E-2</v>
      </c>
      <c r="CO23" s="127">
        <v>3.8853096351106273E-2</v>
      </c>
      <c r="CP23" s="127">
        <v>4.9912745850830019E-2</v>
      </c>
      <c r="CQ23" s="127">
        <v>0.13714898412386334</v>
      </c>
      <c r="CR23" s="127">
        <v>7.2853005523839396E-4</v>
      </c>
      <c r="CS23" s="127">
        <v>2.9336649828040229E-3</v>
      </c>
      <c r="CT23" s="124"/>
      <c r="CU23" s="127">
        <v>3.8065894435617302E-2</v>
      </c>
      <c r="CV23" s="127">
        <v>9.8031093387740312E-2</v>
      </c>
      <c r="CW23" s="127">
        <v>0.13381480232454437</v>
      </c>
      <c r="CX23" s="127">
        <v>0.48216876098661715</v>
      </c>
      <c r="CY23" s="127">
        <v>5.5486162746483522E-4</v>
      </c>
      <c r="CZ23" s="127">
        <v>5.3488823609875048E-3</v>
      </c>
      <c r="DB23" s="128">
        <v>0.14615008547399166</v>
      </c>
      <c r="DC23" s="128">
        <v>0.56478730455803805</v>
      </c>
      <c r="DD23" s="128">
        <v>0.50937609012780261</v>
      </c>
      <c r="DE23" s="128">
        <v>-0.41259004007287797</v>
      </c>
      <c r="DF23" s="128">
        <v>-0.24812676874783779</v>
      </c>
      <c r="DG23" s="128">
        <v>18.985820303869197</v>
      </c>
      <c r="DH23" s="128">
        <v>0.39076929512314684</v>
      </c>
      <c r="DI23" s="128">
        <v>19.336005632987664</v>
      </c>
      <c r="DJ23" s="128">
        <v>0.42842756828935996</v>
      </c>
      <c r="DK23" s="128">
        <v>20.961046516161737</v>
      </c>
      <c r="DL23" s="128">
        <v>0.3294185157885815</v>
      </c>
      <c r="DM23" s="128">
        <v>19.492244731709636</v>
      </c>
      <c r="DN23" s="128">
        <v>0.35987915736312504</v>
      </c>
      <c r="DO23" s="128">
        <v>21.5579194137424</v>
      </c>
      <c r="DP23" s="128">
        <v>0.30012667668775123</v>
      </c>
      <c r="DQ23" s="128">
        <v>19.050172295080735</v>
      </c>
      <c r="DR23" s="128">
        <v>0.34655447920571542</v>
      </c>
      <c r="DS23" s="128">
        <v>21.628129017647893</v>
      </c>
      <c r="DT23" s="128">
        <v>0.30830102886312921</v>
      </c>
    </row>
    <row r="24" spans="1:124" s="125" customFormat="1" x14ac:dyDescent="0.2">
      <c r="A24" s="116">
        <v>302</v>
      </c>
      <c r="B24" s="116" t="s">
        <v>11</v>
      </c>
      <c r="C24" s="116">
        <v>27</v>
      </c>
      <c r="D24" s="116" t="s">
        <v>14</v>
      </c>
      <c r="E24" s="116">
        <v>1</v>
      </c>
      <c r="F24" s="116" t="s">
        <v>15</v>
      </c>
      <c r="G24" s="117">
        <v>132</v>
      </c>
      <c r="H24" s="117">
        <v>134</v>
      </c>
      <c r="I24" s="116" t="s">
        <v>36</v>
      </c>
      <c r="J24" s="118">
        <v>368.72</v>
      </c>
      <c r="K24" s="118">
        <v>368.72</v>
      </c>
      <c r="L24" s="118"/>
      <c r="M24" s="119">
        <v>1882070</v>
      </c>
      <c r="N24" s="119">
        <v>360041</v>
      </c>
      <c r="O24" s="119">
        <v>477529</v>
      </c>
      <c r="P24" s="119">
        <v>57549</v>
      </c>
      <c r="Q24" s="119">
        <v>3469061</v>
      </c>
      <c r="R24" s="119">
        <v>209239</v>
      </c>
      <c r="S24" s="119"/>
      <c r="T24" s="119">
        <v>17663</v>
      </c>
      <c r="U24" s="119">
        <v>6573</v>
      </c>
      <c r="V24" s="119"/>
      <c r="W24" s="119"/>
      <c r="X24" s="119"/>
      <c r="Y24" s="119"/>
      <c r="Z24" s="119">
        <v>17806</v>
      </c>
      <c r="AA24" s="119">
        <v>5810</v>
      </c>
      <c r="AB24" s="119">
        <v>2695</v>
      </c>
      <c r="AC24" s="119">
        <v>1536</v>
      </c>
      <c r="AD24" s="119"/>
      <c r="AE24" s="119"/>
      <c r="AF24" s="119">
        <v>88526</v>
      </c>
      <c r="AG24" s="119">
        <v>9350</v>
      </c>
      <c r="AH24" s="119">
        <v>2914</v>
      </c>
      <c r="AI24" s="119"/>
      <c r="AJ24" s="119">
        <v>2444</v>
      </c>
      <c r="AK24" s="120">
        <v>7046</v>
      </c>
      <c r="AL24" s="119">
        <v>39819</v>
      </c>
      <c r="AM24" s="119">
        <v>30286</v>
      </c>
      <c r="AN24" s="119">
        <v>7741</v>
      </c>
      <c r="AO24" s="121"/>
      <c r="AP24" s="122">
        <f t="shared" si="1"/>
        <v>0.29154569080669179</v>
      </c>
      <c r="AQ24" s="122">
        <f t="shared" si="2"/>
        <v>5.5772846952415224E-2</v>
      </c>
      <c r="AR24" s="122">
        <f t="shared" si="3"/>
        <v>7.3972552660224497E-2</v>
      </c>
      <c r="AS24" s="122">
        <f t="shared" si="4"/>
        <v>8.9147390693408348E-3</v>
      </c>
      <c r="AT24" s="122">
        <f t="shared" si="5"/>
        <v>0.53738159882233549</v>
      </c>
      <c r="AU24" s="122">
        <f t="shared" si="6"/>
        <v>3.2412571688992114E-2</v>
      </c>
      <c r="AV24" s="123">
        <f t="shared" si="7"/>
        <v>0.11554035048700555</v>
      </c>
      <c r="AW24" s="123">
        <f t="shared" si="8"/>
        <v>4.2996474197536515E-2</v>
      </c>
      <c r="AX24" s="123">
        <f t="shared" si="9"/>
        <v>0</v>
      </c>
      <c r="AY24" s="123">
        <f t="shared" si="10"/>
        <v>0</v>
      </c>
      <c r="AZ24" s="123">
        <f t="shared" si="11"/>
        <v>0</v>
      </c>
      <c r="BA24" s="123">
        <f t="shared" si="12"/>
        <v>0</v>
      </c>
      <c r="BB24" s="123">
        <f t="shared" si="13"/>
        <v>0.11647576746711323</v>
      </c>
      <c r="BC24" s="123">
        <f t="shared" si="14"/>
        <v>3.8005403177801184E-2</v>
      </c>
      <c r="BD24" s="123">
        <f t="shared" si="15"/>
        <v>1.76290123174138E-2</v>
      </c>
      <c r="BE24" s="123">
        <f t="shared" si="16"/>
        <v>1.0047555814303376E-2</v>
      </c>
      <c r="BF24" s="123">
        <f t="shared" si="17"/>
        <v>0</v>
      </c>
      <c r="BG24" s="123">
        <f t="shared" si="18"/>
        <v>0</v>
      </c>
      <c r="BH24" s="123">
        <f t="shared" si="19"/>
        <v>0.57908198308399783</v>
      </c>
      <c r="BI24" s="123">
        <f t="shared" si="20"/>
        <v>6.1161879468578491E-2</v>
      </c>
      <c r="BJ24" s="123">
        <f t="shared" si="21"/>
        <v>1.9061573986250024E-2</v>
      </c>
      <c r="BK24" s="123">
        <f t="shared" si="22"/>
        <v>0</v>
      </c>
      <c r="BL24" s="123">
        <f t="shared" si="23"/>
        <v>2.7983878354859392E-2</v>
      </c>
      <c r="BM24" s="123">
        <f t="shared" si="24"/>
        <v>0.45592882660071449</v>
      </c>
      <c r="BN24" s="123">
        <f t="shared" si="25"/>
        <v>0.34677567097187872</v>
      </c>
      <c r="BO24" s="123">
        <f t="shared" si="26"/>
        <v>8.86346981771549E-2</v>
      </c>
      <c r="BP24" s="123"/>
      <c r="BQ24" s="123">
        <f t="shared" si="27"/>
        <v>0.6739816255236073</v>
      </c>
      <c r="BR24" s="123">
        <f t="shared" si="28"/>
        <v>3.7825629555790573E-2</v>
      </c>
      <c r="BS24" s="123">
        <f t="shared" si="29"/>
        <v>0.72534795687781584</v>
      </c>
      <c r="BT24" s="123">
        <f t="shared" si="30"/>
        <v>0.64912229245186182</v>
      </c>
      <c r="BU24" s="123">
        <f t="shared" si="31"/>
        <v>0.76003927344133526</v>
      </c>
      <c r="BV24" s="123">
        <f t="shared" si="32"/>
        <v>0.96956034375389211</v>
      </c>
      <c r="BW24" s="123">
        <f t="shared" si="33"/>
        <v>0.20356588739579773</v>
      </c>
      <c r="BX24" s="118">
        <v>2.4124011364592208</v>
      </c>
      <c r="BY24" s="118">
        <v>2.579148237071057</v>
      </c>
      <c r="BZ24" s="118">
        <v>0.16674710061183617</v>
      </c>
      <c r="CA24" s="141"/>
      <c r="CB24" s="141">
        <v>21.704112593849501</v>
      </c>
      <c r="CC24" s="141">
        <v>27.870081243313599</v>
      </c>
      <c r="CD24" s="141">
        <v>35.641509279824596</v>
      </c>
      <c r="CE24" s="141"/>
      <c r="CF24" s="126">
        <v>152873</v>
      </c>
      <c r="CG24" s="127">
        <v>5.9519099963816439E-3</v>
      </c>
      <c r="CH24" s="127">
        <v>2.3891604932354924E-3</v>
      </c>
      <c r="CI24" s="127">
        <v>2.0876807399320251E-3</v>
      </c>
      <c r="CJ24" s="127">
        <v>9.2567737376844077E-3</v>
      </c>
      <c r="CK24" s="127">
        <v>7.3555826649632274E-5</v>
      </c>
      <c r="CL24" s="127">
        <v>0</v>
      </c>
      <c r="CM24" s="124"/>
      <c r="CN24" s="127">
        <v>1.5622349088344218E-2</v>
      </c>
      <c r="CO24" s="127">
        <v>1.2378347699067606E-2</v>
      </c>
      <c r="CP24" s="127">
        <v>9.767626508609949E-3</v>
      </c>
      <c r="CQ24" s="127">
        <v>7.0444464932492304E-2</v>
      </c>
      <c r="CR24" s="127">
        <v>2.5202312429415335E-4</v>
      </c>
      <c r="CS24" s="127">
        <v>4.5569793107260115E-4</v>
      </c>
      <c r="CT24" s="124"/>
      <c r="CU24" s="127">
        <v>1.7065369423135166E-2</v>
      </c>
      <c r="CV24" s="127">
        <v>3.123207860468669E-2</v>
      </c>
      <c r="CW24" s="127">
        <v>2.6186758274848232E-2</v>
      </c>
      <c r="CX24" s="127">
        <v>0.24765856336339467</v>
      </c>
      <c r="CY24" s="127">
        <v>1.9194535613066476E-4</v>
      </c>
      <c r="CZ24" s="127">
        <v>8.3086331934295241E-4</v>
      </c>
      <c r="DB24" s="128">
        <v>5.4529801528125817E-2</v>
      </c>
      <c r="DC24" s="128">
        <v>0.667588565576969</v>
      </c>
      <c r="DD24" s="128">
        <v>0.64374198187597553</v>
      </c>
      <c r="DE24" s="128">
        <v>-0.28800557171847552</v>
      </c>
      <c r="DF24" s="128">
        <v>-0.17549112982626772</v>
      </c>
      <c r="DG24" s="128">
        <v>25.839237705131268</v>
      </c>
      <c r="DH24" s="128">
        <v>1.8775728084571432E-2</v>
      </c>
      <c r="DI24" s="128">
        <v>27.733873867248466</v>
      </c>
      <c r="DJ24" s="128">
        <v>0.18995199692393944</v>
      </c>
      <c r="DK24" s="128">
        <v>26.738477385425661</v>
      </c>
      <c r="DL24" s="128">
        <v>1.5827938777540723E-2</v>
      </c>
      <c r="DM24" s="128">
        <v>26.546454048488712</v>
      </c>
      <c r="DN24" s="128">
        <v>0.15955967741554938</v>
      </c>
      <c r="DO24" s="128">
        <v>26.010830237168708</v>
      </c>
      <c r="DP24" s="128">
        <v>1.0320712426759769E-2</v>
      </c>
      <c r="DQ24" s="128">
        <v>27.4596239090029</v>
      </c>
      <c r="DR24" s="128">
        <v>0.59196476579837709</v>
      </c>
      <c r="DS24" s="128">
        <v>26.596406719883291</v>
      </c>
      <c r="DT24" s="128">
        <v>1.25319768020531E-2</v>
      </c>
    </row>
    <row r="25" spans="1:124" s="125" customFormat="1" x14ac:dyDescent="0.2">
      <c r="A25" s="116">
        <v>302</v>
      </c>
      <c r="B25" s="116" t="s">
        <v>11</v>
      </c>
      <c r="C25" s="116">
        <v>27</v>
      </c>
      <c r="D25" s="116" t="s">
        <v>14</v>
      </c>
      <c r="E25" s="116">
        <v>1</v>
      </c>
      <c r="F25" s="116" t="s">
        <v>15</v>
      </c>
      <c r="G25" s="117">
        <v>134</v>
      </c>
      <c r="H25" s="117">
        <v>135</v>
      </c>
      <c r="I25" s="116" t="s">
        <v>37</v>
      </c>
      <c r="J25" s="118">
        <v>368.74</v>
      </c>
      <c r="K25" s="118">
        <v>368.74</v>
      </c>
      <c r="L25" s="118"/>
      <c r="M25" s="119">
        <v>126893</v>
      </c>
      <c r="N25" s="119">
        <v>25039</v>
      </c>
      <c r="O25" s="119">
        <v>35052</v>
      </c>
      <c r="P25" s="119">
        <v>4435</v>
      </c>
      <c r="Q25" s="119">
        <v>219237</v>
      </c>
      <c r="R25" s="119">
        <v>14901</v>
      </c>
      <c r="S25" s="119"/>
      <c r="T25" s="119">
        <v>1283</v>
      </c>
      <c r="U25" s="119">
        <v>534</v>
      </c>
      <c r="V25" s="119"/>
      <c r="W25" s="119"/>
      <c r="X25" s="119"/>
      <c r="Y25" s="119"/>
      <c r="Z25" s="119">
        <v>1395</v>
      </c>
      <c r="AA25" s="119"/>
      <c r="AB25" s="119"/>
      <c r="AC25" s="119"/>
      <c r="AD25" s="119"/>
      <c r="AE25" s="119"/>
      <c r="AF25" s="119">
        <v>6489</v>
      </c>
      <c r="AG25" s="119"/>
      <c r="AH25" s="119"/>
      <c r="AI25" s="119"/>
      <c r="AJ25" s="119"/>
      <c r="AK25" s="129"/>
      <c r="AL25" s="119">
        <v>3367</v>
      </c>
      <c r="AM25" s="119">
        <v>2489</v>
      </c>
      <c r="AN25" s="119">
        <v>897</v>
      </c>
      <c r="AO25" s="121"/>
      <c r="AP25" s="122">
        <f t="shared" si="1"/>
        <v>0.29818097223168694</v>
      </c>
      <c r="AQ25" s="122">
        <f t="shared" si="2"/>
        <v>5.8838181489201211E-2</v>
      </c>
      <c r="AR25" s="122">
        <f t="shared" si="3"/>
        <v>8.2367344445044968E-2</v>
      </c>
      <c r="AS25" s="122">
        <f t="shared" si="4"/>
        <v>1.0421635644578752E-2</v>
      </c>
      <c r="AT25" s="122">
        <f t="shared" si="5"/>
        <v>0.51517658034058889</v>
      </c>
      <c r="AU25" s="122">
        <f t="shared" si="6"/>
        <v>3.5015285848899208E-2</v>
      </c>
      <c r="AV25" s="123">
        <f t="shared" si="7"/>
        <v>0.13225440676218947</v>
      </c>
      <c r="AW25" s="123">
        <f t="shared" si="8"/>
        <v>5.5045871559633031E-2</v>
      </c>
      <c r="AX25" s="123">
        <f t="shared" si="9"/>
        <v>0</v>
      </c>
      <c r="AY25" s="123">
        <f t="shared" si="10"/>
        <v>0</v>
      </c>
      <c r="AZ25" s="123">
        <f t="shared" si="11"/>
        <v>0</v>
      </c>
      <c r="BA25" s="123">
        <f t="shared" si="12"/>
        <v>0</v>
      </c>
      <c r="BB25" s="123">
        <f t="shared" si="13"/>
        <v>0.14379960828780539</v>
      </c>
      <c r="BC25" s="123">
        <f t="shared" si="14"/>
        <v>0</v>
      </c>
      <c r="BD25" s="123">
        <f t="shared" si="15"/>
        <v>0</v>
      </c>
      <c r="BE25" s="123">
        <f t="shared" si="16"/>
        <v>0</v>
      </c>
      <c r="BF25" s="123">
        <f t="shared" si="17"/>
        <v>0</v>
      </c>
      <c r="BG25" s="123">
        <f t="shared" si="18"/>
        <v>0</v>
      </c>
      <c r="BH25" s="123">
        <f t="shared" si="19"/>
        <v>0.66890011339037214</v>
      </c>
      <c r="BI25" s="123">
        <f t="shared" si="20"/>
        <v>0</v>
      </c>
      <c r="BJ25" s="123">
        <f t="shared" si="21"/>
        <v>0</v>
      </c>
      <c r="BK25" s="123">
        <f t="shared" si="22"/>
        <v>0</v>
      </c>
      <c r="BL25" s="123">
        <f t="shared" si="23"/>
        <v>0</v>
      </c>
      <c r="BM25" s="123">
        <f t="shared" si="24"/>
        <v>0.49859321782911298</v>
      </c>
      <c r="BN25" s="123">
        <f t="shared" si="25"/>
        <v>0.36857692877239745</v>
      </c>
      <c r="BO25" s="123">
        <f t="shared" si="26"/>
        <v>0.13282985339848957</v>
      </c>
      <c r="BP25" s="123"/>
      <c r="BQ25" s="123">
        <f t="shared" si="27"/>
        <v>0.68475455449658174</v>
      </c>
      <c r="BR25" s="123">
        <f t="shared" si="28"/>
        <v>4.2373917829281293E-2</v>
      </c>
      <c r="BS25" s="123">
        <f t="shared" si="29"/>
        <v>0.70786516853932591</v>
      </c>
      <c r="BT25" s="123">
        <f t="shared" si="30"/>
        <v>0.66890011339037214</v>
      </c>
      <c r="BU25" s="123">
        <f t="shared" si="31"/>
        <v>1</v>
      </c>
      <c r="BV25" s="123">
        <f t="shared" si="32"/>
        <v>1</v>
      </c>
      <c r="BW25" s="123">
        <f t="shared" si="33"/>
        <v>0.2649143532191377</v>
      </c>
      <c r="BX25" s="118">
        <v>2.3505593845242823</v>
      </c>
      <c r="BY25" s="118">
        <v>2.6194498087182883</v>
      </c>
      <c r="BZ25" s="118">
        <v>0.26889042419400599</v>
      </c>
      <c r="CA25" s="141"/>
      <c r="CB25" s="141">
        <v>22.444064913799998</v>
      </c>
      <c r="CC25" s="141">
        <v>28.606650459826302</v>
      </c>
      <c r="CD25" s="141">
        <v>36.619745120551897</v>
      </c>
      <c r="CE25" s="141"/>
      <c r="CF25" s="126">
        <v>9701</v>
      </c>
      <c r="CG25" s="127">
        <v>5.6019622589898576E-3</v>
      </c>
      <c r="CH25" s="127">
        <v>2.1800478200007991E-3</v>
      </c>
      <c r="CI25" s="127">
        <v>1.8048318607497432E-3</v>
      </c>
      <c r="CJ25" s="127">
        <v>7.6223611521984208E-3</v>
      </c>
      <c r="CK25" s="127">
        <v>7.3858567947016236E-5</v>
      </c>
      <c r="CL25" s="127">
        <v>0</v>
      </c>
      <c r="CM25" s="124"/>
      <c r="CN25" s="127">
        <v>1.4703819453397745E-2</v>
      </c>
      <c r="CO25" s="127">
        <v>1.1294925557729941E-2</v>
      </c>
      <c r="CP25" s="127">
        <v>8.4442621850393702E-3</v>
      </c>
      <c r="CQ25" s="127">
        <v>5.8006511567080046E-2</v>
      </c>
      <c r="CR25" s="127">
        <v>2.530604018436669E-4</v>
      </c>
      <c r="CS25" s="127">
        <v>4.0605979792631368E-4</v>
      </c>
      <c r="CT25" s="124"/>
      <c r="CU25" s="127">
        <v>1.606199614951179E-2</v>
      </c>
      <c r="CV25" s="127">
        <v>2.8498472609529139E-2</v>
      </c>
      <c r="CW25" s="127">
        <v>2.2638852177051239E-2</v>
      </c>
      <c r="CX25" s="127">
        <v>0.20393098782412625</v>
      </c>
      <c r="CY25" s="127">
        <v>1.9273536541733374E-4</v>
      </c>
      <c r="CZ25" s="127">
        <v>7.4035927870612719E-4</v>
      </c>
      <c r="DB25" s="128">
        <v>6.2201694927383408E-2</v>
      </c>
      <c r="DC25" s="128">
        <v>0.66646756288390929</v>
      </c>
      <c r="DD25" s="128">
        <v>0.64476671050352785</v>
      </c>
      <c r="DE25" s="128">
        <v>-0.28053088604725096</v>
      </c>
      <c r="DF25" s="128">
        <v>-0.17624182785849418</v>
      </c>
      <c r="DG25" s="128">
        <v>25.764504192260617</v>
      </c>
      <c r="DH25" s="128">
        <v>0.61562363317519353</v>
      </c>
      <c r="DI25" s="128">
        <v>27.797919406470491</v>
      </c>
      <c r="DJ25" s="128">
        <v>0.63634999949459248</v>
      </c>
      <c r="DK25" s="128">
        <v>26.675477034075701</v>
      </c>
      <c r="DL25" s="128">
        <v>0.5189707227666025</v>
      </c>
      <c r="DM25" s="128">
        <v>26.600252301435212</v>
      </c>
      <c r="DN25" s="128">
        <v>0.53453399957536274</v>
      </c>
      <c r="DO25" s="128">
        <v>25.969681347537929</v>
      </c>
      <c r="DP25" s="128">
        <v>0.33957019937640415</v>
      </c>
      <c r="DQ25" s="128">
        <v>27.964165191810558</v>
      </c>
      <c r="DR25" s="128">
        <v>0.53203653093217196</v>
      </c>
      <c r="DS25" s="128">
        <v>26.545058974478998</v>
      </c>
      <c r="DT25" s="128">
        <v>0.41160613105753774</v>
      </c>
    </row>
    <row r="26" spans="1:124" s="125" customFormat="1" x14ac:dyDescent="0.2">
      <c r="A26" s="116">
        <v>302</v>
      </c>
      <c r="B26" s="116" t="s">
        <v>11</v>
      </c>
      <c r="C26" s="116">
        <v>27</v>
      </c>
      <c r="D26" s="116" t="s">
        <v>14</v>
      </c>
      <c r="E26" s="116">
        <v>1</v>
      </c>
      <c r="F26" s="116" t="s">
        <v>15</v>
      </c>
      <c r="G26" s="117">
        <v>139</v>
      </c>
      <c r="H26" s="117">
        <v>140</v>
      </c>
      <c r="I26" s="116" t="s">
        <v>38</v>
      </c>
      <c r="J26" s="118">
        <v>368.79</v>
      </c>
      <c r="K26" s="118">
        <v>368.79</v>
      </c>
      <c r="L26" s="118"/>
      <c r="M26" s="119">
        <v>1203224</v>
      </c>
      <c r="N26" s="119">
        <v>263079</v>
      </c>
      <c r="O26" s="119">
        <v>369118</v>
      </c>
      <c r="P26" s="119">
        <v>33269</v>
      </c>
      <c r="Q26" s="119">
        <v>2062834</v>
      </c>
      <c r="R26" s="119">
        <v>127707</v>
      </c>
      <c r="S26" s="119"/>
      <c r="T26" s="119">
        <v>11165</v>
      </c>
      <c r="U26" s="119">
        <v>3654</v>
      </c>
      <c r="V26" s="119"/>
      <c r="W26" s="119"/>
      <c r="X26" s="119"/>
      <c r="Y26" s="119"/>
      <c r="Z26" s="119">
        <v>10051</v>
      </c>
      <c r="AA26" s="119">
        <v>3468</v>
      </c>
      <c r="AB26" s="119">
        <v>1569</v>
      </c>
      <c r="AC26" s="119">
        <v>1061</v>
      </c>
      <c r="AD26" s="119"/>
      <c r="AE26" s="119"/>
      <c r="AF26" s="119">
        <v>54040</v>
      </c>
      <c r="AG26" s="119">
        <v>5390</v>
      </c>
      <c r="AH26" s="119">
        <v>2547</v>
      </c>
      <c r="AI26" s="119"/>
      <c r="AJ26" s="119">
        <v>1449</v>
      </c>
      <c r="AK26" s="120">
        <v>3870</v>
      </c>
      <c r="AL26" s="119">
        <v>19532</v>
      </c>
      <c r="AM26" s="119">
        <v>15980</v>
      </c>
      <c r="AN26" s="119">
        <v>3963</v>
      </c>
      <c r="AO26" s="121"/>
      <c r="AP26" s="122">
        <f t="shared" si="1"/>
        <v>0.2964167350909569</v>
      </c>
      <c r="AQ26" s="122">
        <f t="shared" si="2"/>
        <v>6.4810058851048388E-2</v>
      </c>
      <c r="AR26" s="122">
        <f t="shared" si="3"/>
        <v>9.0932987060849707E-2</v>
      </c>
      <c r="AS26" s="122">
        <f t="shared" si="4"/>
        <v>8.1958873491062723E-3</v>
      </c>
      <c r="AT26" s="122">
        <f t="shared" si="5"/>
        <v>0.50818344656906689</v>
      </c>
      <c r="AU26" s="122">
        <f t="shared" si="6"/>
        <v>3.1460885078971858E-2</v>
      </c>
      <c r="AV26" s="123">
        <f t="shared" si="7"/>
        <v>0.12012480499219969</v>
      </c>
      <c r="AW26" s="123">
        <f t="shared" si="8"/>
        <v>3.9313572542901715E-2</v>
      </c>
      <c r="AX26" s="123">
        <f t="shared" si="9"/>
        <v>0</v>
      </c>
      <c r="AY26" s="123">
        <f t="shared" si="10"/>
        <v>0</v>
      </c>
      <c r="AZ26" s="123">
        <f t="shared" si="11"/>
        <v>0</v>
      </c>
      <c r="BA26" s="123">
        <f t="shared" si="12"/>
        <v>0</v>
      </c>
      <c r="BB26" s="123">
        <f t="shared" si="13"/>
        <v>0.10813922212060896</v>
      </c>
      <c r="BC26" s="123">
        <f t="shared" si="14"/>
        <v>3.7312389047286031E-2</v>
      </c>
      <c r="BD26" s="123">
        <f t="shared" si="15"/>
        <v>1.6880951100112972E-2</v>
      </c>
      <c r="BE26" s="123">
        <f t="shared" si="16"/>
        <v>1.1415353165850772E-2</v>
      </c>
      <c r="BF26" s="123">
        <f t="shared" si="17"/>
        <v>0</v>
      </c>
      <c r="BG26" s="123">
        <f t="shared" si="18"/>
        <v>0</v>
      </c>
      <c r="BH26" s="123">
        <f t="shared" si="19"/>
        <v>0.58141911883371888</v>
      </c>
      <c r="BI26" s="123">
        <f t="shared" si="20"/>
        <v>5.7991285168648127E-2</v>
      </c>
      <c r="BJ26" s="123">
        <f t="shared" si="21"/>
        <v>2.740330302867287E-2</v>
      </c>
      <c r="BK26" s="123">
        <f t="shared" si="22"/>
        <v>0</v>
      </c>
      <c r="BL26" s="123">
        <f t="shared" si="23"/>
        <v>3.2348082332455237E-2</v>
      </c>
      <c r="BM26" s="123">
        <f t="shared" si="24"/>
        <v>0.43604054114390323</v>
      </c>
      <c r="BN26" s="123">
        <f t="shared" si="25"/>
        <v>0.35674420681341251</v>
      </c>
      <c r="BO26" s="123">
        <f t="shared" si="26"/>
        <v>8.8471670312988346E-2</v>
      </c>
      <c r="BP26" s="123"/>
      <c r="BQ26" s="123">
        <f t="shared" si="27"/>
        <v>0.66832078247746718</v>
      </c>
      <c r="BR26" s="123">
        <f t="shared" si="28"/>
        <v>3.8400866674249447E-2</v>
      </c>
      <c r="BS26" s="123">
        <f t="shared" si="29"/>
        <v>0.73118850428257942</v>
      </c>
      <c r="BT26" s="123">
        <f t="shared" si="30"/>
        <v>0.65600038845322772</v>
      </c>
      <c r="BU26" s="123">
        <f t="shared" si="31"/>
        <v>0.73226164079822609</v>
      </c>
      <c r="BV26" s="123">
        <f t="shared" si="32"/>
        <v>0.96459290391946062</v>
      </c>
      <c r="BW26" s="123">
        <f t="shared" si="33"/>
        <v>0.19871634157348442</v>
      </c>
      <c r="BX26" s="118">
        <v>2.3354583663753061</v>
      </c>
      <c r="BY26" s="118">
        <v>2.5582798562194462</v>
      </c>
      <c r="BZ26" s="118">
        <v>0.22282148984414007</v>
      </c>
      <c r="CA26" s="141"/>
      <c r="CB26" s="141">
        <v>21.281525383593301</v>
      </c>
      <c r="CC26" s="141">
        <v>27.470171715653802</v>
      </c>
      <c r="CD26" s="141">
        <v>35.146642707023297</v>
      </c>
      <c r="CE26" s="141"/>
      <c r="CF26" s="126">
        <v>92945</v>
      </c>
      <c r="CG26" s="127">
        <v>5.6603187052867961E-3</v>
      </c>
      <c r="CH26" s="127">
        <v>1.9879540648436405E-3</v>
      </c>
      <c r="CI26" s="127">
        <v>1.6420782742510526E-3</v>
      </c>
      <c r="CJ26" s="127">
        <v>9.7353804126965038E-3</v>
      </c>
      <c r="CK26" s="127">
        <v>7.5207296925007043E-5</v>
      </c>
      <c r="CL26" s="127">
        <v>0</v>
      </c>
      <c r="CM26" s="124"/>
      <c r="CN26" s="127">
        <v>1.4856991254745582E-2</v>
      </c>
      <c r="CO26" s="127">
        <v>1.0299679194462501E-2</v>
      </c>
      <c r="CP26" s="127">
        <v>7.6827873984742006E-3</v>
      </c>
      <c r="CQ26" s="127">
        <v>7.4086683278727944E-2</v>
      </c>
      <c r="CR26" s="127">
        <v>2.5768152985407452E-4</v>
      </c>
      <c r="CS26" s="127">
        <v>4.5394186035612773E-4</v>
      </c>
      <c r="CT26" s="124"/>
      <c r="CU26" s="127">
        <v>1.6229316272780462E-2</v>
      </c>
      <c r="CV26" s="127">
        <v>2.5987344839953019E-2</v>
      </c>
      <c r="CW26" s="127">
        <v>2.0597357638885126E-2</v>
      </c>
      <c r="CX26" s="127">
        <v>0.26046335312152452</v>
      </c>
      <c r="CY26" s="127">
        <v>1.9625489984167411E-4</v>
      </c>
      <c r="CZ26" s="127">
        <v>8.2766151690980136E-4</v>
      </c>
      <c r="DB26" s="128">
        <v>5.038952547813072E-2</v>
      </c>
      <c r="DC26" s="128">
        <v>0.64057860385068555</v>
      </c>
      <c r="DD26" s="128">
        <v>0.62311564302828848</v>
      </c>
      <c r="DE26" s="128">
        <v>-0.27979622597515591</v>
      </c>
      <c r="DF26" s="128">
        <v>-0.19351742751682316</v>
      </c>
      <c r="DG26" s="128">
        <v>24.038573590045701</v>
      </c>
      <c r="DH26" s="128">
        <v>1.2284227409348294</v>
      </c>
      <c r="DI26" s="128">
        <v>26.444727689268031</v>
      </c>
      <c r="DJ26" s="128">
        <v>1.2174449365731144</v>
      </c>
      <c r="DK26" s="128">
        <v>25.220517536408529</v>
      </c>
      <c r="DL26" s="128">
        <v>1.0355603706080421</v>
      </c>
      <c r="DM26" s="128">
        <v>25.463571258985148</v>
      </c>
      <c r="DN26" s="128">
        <v>1.0226537467215215</v>
      </c>
      <c r="DO26" s="128">
        <v>24.979299859807874</v>
      </c>
      <c r="DP26" s="128">
        <v>0.73369123862435071</v>
      </c>
      <c r="DQ26" s="128">
        <v>28.013754746676973</v>
      </c>
      <c r="DR26" s="128">
        <v>1.2036391735965239</v>
      </c>
      <c r="DS26" s="128">
        <v>25.363407957849297</v>
      </c>
      <c r="DT26" s="128">
        <v>0.85460807794141203</v>
      </c>
    </row>
    <row r="27" spans="1:124" s="125" customFormat="1" x14ac:dyDescent="0.2">
      <c r="A27" s="116">
        <v>302</v>
      </c>
      <c r="B27" s="116" t="s">
        <v>11</v>
      </c>
      <c r="C27" s="116">
        <v>27</v>
      </c>
      <c r="D27" s="116" t="s">
        <v>14</v>
      </c>
      <c r="E27" s="116">
        <v>1</v>
      </c>
      <c r="F27" s="116" t="s">
        <v>15</v>
      </c>
      <c r="G27" s="117">
        <v>144</v>
      </c>
      <c r="H27" s="117">
        <v>145</v>
      </c>
      <c r="I27" s="116" t="s">
        <v>39</v>
      </c>
      <c r="J27" s="118">
        <v>368.84</v>
      </c>
      <c r="K27" s="118">
        <v>368.84</v>
      </c>
      <c r="L27" s="118"/>
      <c r="M27" s="119">
        <v>1549085</v>
      </c>
      <c r="N27" s="119">
        <v>282390</v>
      </c>
      <c r="O27" s="119">
        <v>299000</v>
      </c>
      <c r="P27" s="119">
        <v>33050</v>
      </c>
      <c r="Q27" s="119">
        <v>2166526</v>
      </c>
      <c r="R27" s="119">
        <v>92964</v>
      </c>
      <c r="S27" s="119"/>
      <c r="T27" s="119">
        <v>16313</v>
      </c>
      <c r="U27" s="119">
        <v>6645</v>
      </c>
      <c r="V27" s="119"/>
      <c r="W27" s="119"/>
      <c r="X27" s="119"/>
      <c r="Y27" s="119"/>
      <c r="Z27" s="119">
        <v>33597</v>
      </c>
      <c r="AA27" s="119">
        <v>6585</v>
      </c>
      <c r="AB27" s="119">
        <v>4070</v>
      </c>
      <c r="AC27" s="119">
        <v>1920</v>
      </c>
      <c r="AD27" s="119">
        <v>1294</v>
      </c>
      <c r="AE27" s="119"/>
      <c r="AF27" s="119">
        <v>128465</v>
      </c>
      <c r="AG27" s="119">
        <v>14606</v>
      </c>
      <c r="AH27" s="119">
        <v>6597</v>
      </c>
      <c r="AI27" s="119">
        <v>1082</v>
      </c>
      <c r="AJ27" s="119">
        <v>2799</v>
      </c>
      <c r="AK27" s="120">
        <v>6242</v>
      </c>
      <c r="AL27" s="119">
        <v>23562</v>
      </c>
      <c r="AM27" s="119">
        <v>18839</v>
      </c>
      <c r="AN27" s="119">
        <v>8404</v>
      </c>
      <c r="AO27" s="121"/>
      <c r="AP27" s="122">
        <f t="shared" si="1"/>
        <v>0.35023281630290648</v>
      </c>
      <c r="AQ27" s="122">
        <f t="shared" si="2"/>
        <v>6.3845589490426777E-2</v>
      </c>
      <c r="AR27" s="122">
        <f t="shared" si="3"/>
        <v>6.7600946413249791E-2</v>
      </c>
      <c r="AS27" s="122">
        <f t="shared" si="4"/>
        <v>7.4722785249428277E-3</v>
      </c>
      <c r="AT27" s="122">
        <f t="shared" si="5"/>
        <v>0.48983012718699803</v>
      </c>
      <c r="AU27" s="122">
        <f t="shared" si="6"/>
        <v>2.1018242081476096E-2</v>
      </c>
      <c r="AV27" s="123">
        <f t="shared" si="7"/>
        <v>7.411900477981935E-2</v>
      </c>
      <c r="AW27" s="123">
        <f t="shared" si="8"/>
        <v>3.0191919742653072E-2</v>
      </c>
      <c r="AX27" s="123">
        <f t="shared" si="9"/>
        <v>0</v>
      </c>
      <c r="AY27" s="123">
        <f t="shared" si="10"/>
        <v>0</v>
      </c>
      <c r="AZ27" s="123">
        <f t="shared" si="11"/>
        <v>0</v>
      </c>
      <c r="BA27" s="123">
        <f t="shared" si="12"/>
        <v>0</v>
      </c>
      <c r="BB27" s="123">
        <f t="shared" si="13"/>
        <v>0.15264980099231232</v>
      </c>
      <c r="BC27" s="123">
        <f t="shared" si="14"/>
        <v>2.991930647183905E-2</v>
      </c>
      <c r="BD27" s="123">
        <f t="shared" si="15"/>
        <v>1.8492266870217908E-2</v>
      </c>
      <c r="BE27" s="123">
        <f t="shared" si="16"/>
        <v>8.7236246660487432E-3</v>
      </c>
      <c r="BF27" s="123">
        <f t="shared" si="17"/>
        <v>5.8793595405557675E-3</v>
      </c>
      <c r="BG27" s="123">
        <f t="shared" si="18"/>
        <v>0</v>
      </c>
      <c r="BH27" s="123">
        <f t="shared" si="19"/>
        <v>0.58368773058539158</v>
      </c>
      <c r="BI27" s="123">
        <f t="shared" si="20"/>
        <v>6.6363157225160382E-2</v>
      </c>
      <c r="BJ27" s="123">
        <f t="shared" si="21"/>
        <v>2.9973829126001855E-2</v>
      </c>
      <c r="BK27" s="123">
        <f t="shared" si="22"/>
        <v>1.7758665966386554E-2</v>
      </c>
      <c r="BL27" s="123">
        <f t="shared" si="23"/>
        <v>4.5939469537815129E-2</v>
      </c>
      <c r="BM27" s="123">
        <f t="shared" si="24"/>
        <v>0.38671875</v>
      </c>
      <c r="BN27" s="123">
        <f t="shared" si="25"/>
        <v>0.30920102415966388</v>
      </c>
      <c r="BO27" s="123">
        <f t="shared" si="26"/>
        <v>0.13793329831932774</v>
      </c>
      <c r="BP27" s="123"/>
      <c r="BQ27" s="123">
        <f t="shared" si="27"/>
        <v>0.60080802483446516</v>
      </c>
      <c r="BR27" s="123">
        <f t="shared" si="28"/>
        <v>8.1252907493264789E-2</v>
      </c>
      <c r="BS27" s="123">
        <f t="shared" si="29"/>
        <v>0.73029442476407969</v>
      </c>
      <c r="BT27" s="123">
        <f t="shared" si="30"/>
        <v>0.67046788966884996</v>
      </c>
      <c r="BU27" s="123">
        <f t="shared" si="31"/>
        <v>0.68408628408628402</v>
      </c>
      <c r="BV27" s="123">
        <f t="shared" si="32"/>
        <v>0.92903119628424091</v>
      </c>
      <c r="BW27" s="123">
        <f t="shared" si="33"/>
        <v>0.2966990291262136</v>
      </c>
      <c r="BX27" s="118">
        <v>2.2018030687212233</v>
      </c>
      <c r="BY27" s="118">
        <v>2.325799159459693</v>
      </c>
      <c r="BZ27" s="118">
        <v>0.12399609073846962</v>
      </c>
      <c r="CA27" s="141"/>
      <c r="CB27" s="141">
        <v>16.505345717245099</v>
      </c>
      <c r="CC27" s="141">
        <v>22.821863649185101</v>
      </c>
      <c r="CD27" s="141">
        <v>29.353981889386901</v>
      </c>
      <c r="CE27" s="141"/>
      <c r="CF27" s="126">
        <v>220092</v>
      </c>
      <c r="CG27" s="127">
        <v>1.0410949680333875E-2</v>
      </c>
      <c r="CH27" s="127">
        <v>4.3855234660575802E-3</v>
      </c>
      <c r="CI27" s="127">
        <v>4.8002749767090307E-3</v>
      </c>
      <c r="CJ27" s="127">
        <v>2.3205954412102874E-2</v>
      </c>
      <c r="CK27" s="127">
        <v>1.6956592388551995E-4</v>
      </c>
      <c r="CL27" s="127">
        <v>0</v>
      </c>
      <c r="CM27" s="124"/>
      <c r="CN27" s="127">
        <v>2.7326268432526297E-2</v>
      </c>
      <c r="CO27" s="127">
        <v>2.2721593823010731E-2</v>
      </c>
      <c r="CP27" s="127">
        <v>2.2459034187692309E-2</v>
      </c>
      <c r="CQ27" s="127">
        <v>0.17659835793040846</v>
      </c>
      <c r="CR27" s="127">
        <v>5.8098094818525138E-4</v>
      </c>
      <c r="CS27" s="127">
        <v>1.4766526842519684E-3</v>
      </c>
      <c r="CT27" s="124"/>
      <c r="CU27" s="127">
        <v>2.9850367772459224E-2</v>
      </c>
      <c r="CV27" s="127">
        <v>5.7329348113035167E-2</v>
      </c>
      <c r="CW27" s="127">
        <v>6.0212099514782617E-2</v>
      </c>
      <c r="CX27" s="127">
        <v>0.62085922093797274</v>
      </c>
      <c r="CY27" s="127">
        <v>4.4248556681803029E-4</v>
      </c>
      <c r="CZ27" s="127">
        <v>2.6923461071382475E-3</v>
      </c>
      <c r="DB27" s="128">
        <v>0.10599075800930657</v>
      </c>
      <c r="DC27" s="128">
        <v>0.5984999094532768</v>
      </c>
      <c r="DD27" s="128">
        <v>0.57548294694101743</v>
      </c>
      <c r="DE27" s="128">
        <v>-0.32237096588969205</v>
      </c>
      <c r="DF27" s="128">
        <v>-0.22297168427799519</v>
      </c>
      <c r="DG27" s="128">
        <v>21.233327296885122</v>
      </c>
      <c r="DH27" s="128">
        <v>0.72422311916675708</v>
      </c>
      <c r="DI27" s="128">
        <v>23.467684183813581</v>
      </c>
      <c r="DJ27" s="128">
        <v>0.67444812848477609</v>
      </c>
      <c r="DK27" s="128">
        <v>22.85569491127416</v>
      </c>
      <c r="DL27" s="128">
        <v>0.61052008945748315</v>
      </c>
      <c r="DM27" s="128">
        <v>22.962854714403413</v>
      </c>
      <c r="DN27" s="128">
        <v>0.56653642792700609</v>
      </c>
      <c r="DO27" s="128">
        <v>23.186775320201626</v>
      </c>
      <c r="DP27" s="128">
        <v>0.49538902791931022</v>
      </c>
      <c r="DQ27" s="128">
        <v>25.139959802445787</v>
      </c>
      <c r="DR27" s="128">
        <v>0.40451284324592524</v>
      </c>
      <c r="DS27" s="128">
        <v>23.348736795385129</v>
      </c>
      <c r="DT27" s="128">
        <v>0.53921729845889343</v>
      </c>
    </row>
    <row r="28" spans="1:124" s="125" customFormat="1" x14ac:dyDescent="0.2">
      <c r="A28" s="116">
        <v>302</v>
      </c>
      <c r="B28" s="116" t="s">
        <v>11</v>
      </c>
      <c r="C28" s="116">
        <v>27</v>
      </c>
      <c r="D28" s="116" t="s">
        <v>14</v>
      </c>
      <c r="E28" s="116">
        <v>1</v>
      </c>
      <c r="F28" s="116" t="s">
        <v>15</v>
      </c>
      <c r="G28" s="117">
        <v>148</v>
      </c>
      <c r="H28" s="117">
        <v>149</v>
      </c>
      <c r="I28" s="116" t="s">
        <v>40</v>
      </c>
      <c r="J28" s="118">
        <v>368.88</v>
      </c>
      <c r="K28" s="118">
        <v>368.88</v>
      </c>
      <c r="L28" s="118"/>
      <c r="M28" s="119">
        <v>393401</v>
      </c>
      <c r="N28" s="119">
        <v>69506</v>
      </c>
      <c r="O28" s="119">
        <v>72535</v>
      </c>
      <c r="P28" s="119">
        <v>8341</v>
      </c>
      <c r="Q28" s="119">
        <v>539360</v>
      </c>
      <c r="R28" s="119">
        <v>22769</v>
      </c>
      <c r="S28" s="119"/>
      <c r="T28" s="119">
        <v>6308</v>
      </c>
      <c r="U28" s="119">
        <v>2304</v>
      </c>
      <c r="V28" s="119"/>
      <c r="W28" s="119"/>
      <c r="X28" s="119"/>
      <c r="Y28" s="119"/>
      <c r="Z28" s="119">
        <v>13898</v>
      </c>
      <c r="AA28" s="119">
        <v>2207</v>
      </c>
      <c r="AB28" s="119">
        <v>1621</v>
      </c>
      <c r="AC28" s="119"/>
      <c r="AD28" s="119"/>
      <c r="AE28" s="119"/>
      <c r="AF28" s="119">
        <v>47237</v>
      </c>
      <c r="AG28" s="119">
        <v>5437</v>
      </c>
      <c r="AH28" s="119">
        <v>2644</v>
      </c>
      <c r="AI28" s="119"/>
      <c r="AJ28" s="119"/>
      <c r="AK28" s="129"/>
      <c r="AL28" s="119">
        <v>6352</v>
      </c>
      <c r="AM28" s="119">
        <v>5929</v>
      </c>
      <c r="AN28" s="119">
        <v>2815</v>
      </c>
      <c r="AO28" s="121"/>
      <c r="AP28" s="122">
        <f t="shared" si="1"/>
        <v>0.35572541034006322</v>
      </c>
      <c r="AQ28" s="122">
        <f t="shared" si="2"/>
        <v>6.2849485311670367E-2</v>
      </c>
      <c r="AR28" s="122">
        <f t="shared" si="3"/>
        <v>6.5588401247115499E-2</v>
      </c>
      <c r="AS28" s="122">
        <f t="shared" si="4"/>
        <v>7.5421914221023012E-3</v>
      </c>
      <c r="AT28" s="122">
        <f t="shared" si="5"/>
        <v>0.48770607426268997</v>
      </c>
      <c r="AU28" s="122">
        <f t="shared" si="6"/>
        <v>2.0588437416358626E-2</v>
      </c>
      <c r="AV28" s="123">
        <f t="shared" si="7"/>
        <v>7.7250906240815126E-2</v>
      </c>
      <c r="AW28" s="123">
        <f t="shared" si="8"/>
        <v>2.8215930243950232E-2</v>
      </c>
      <c r="AX28" s="123">
        <f t="shared" si="9"/>
        <v>0</v>
      </c>
      <c r="AY28" s="123">
        <f t="shared" si="10"/>
        <v>0</v>
      </c>
      <c r="AZ28" s="123">
        <f t="shared" si="11"/>
        <v>0</v>
      </c>
      <c r="BA28" s="123">
        <f t="shared" si="12"/>
        <v>0</v>
      </c>
      <c r="BB28" s="123">
        <f t="shared" si="13"/>
        <v>0.17020182227882827</v>
      </c>
      <c r="BC28" s="123">
        <f t="shared" si="14"/>
        <v>2.7028019986283923E-2</v>
      </c>
      <c r="BD28" s="123">
        <f t="shared" si="15"/>
        <v>1.9851572450279222E-2</v>
      </c>
      <c r="BE28" s="123">
        <f t="shared" si="16"/>
        <v>0</v>
      </c>
      <c r="BF28" s="123">
        <f t="shared" si="17"/>
        <v>0</v>
      </c>
      <c r="BG28" s="123">
        <f t="shared" si="18"/>
        <v>0</v>
      </c>
      <c r="BH28" s="123">
        <f t="shared" si="19"/>
        <v>0.5784878024884883</v>
      </c>
      <c r="BI28" s="123">
        <f t="shared" si="20"/>
        <v>6.6584206916821792E-2</v>
      </c>
      <c r="BJ28" s="123">
        <f t="shared" si="21"/>
        <v>3.2379739394533161E-2</v>
      </c>
      <c r="BK28" s="123">
        <f t="shared" si="22"/>
        <v>0</v>
      </c>
      <c r="BL28" s="123">
        <f t="shared" si="23"/>
        <v>0</v>
      </c>
      <c r="BM28" s="123">
        <f t="shared" si="24"/>
        <v>0.42077371489136195</v>
      </c>
      <c r="BN28" s="123">
        <f t="shared" si="25"/>
        <v>0.39275304716481185</v>
      </c>
      <c r="BO28" s="123">
        <f t="shared" si="26"/>
        <v>0.18647323794382617</v>
      </c>
      <c r="BP28" s="123"/>
      <c r="BQ28" s="123">
        <f t="shared" si="27"/>
        <v>0.598581584859458</v>
      </c>
      <c r="BR28" s="123">
        <f t="shared" si="28"/>
        <v>0.11770383141887802</v>
      </c>
      <c r="BS28" s="123">
        <f t="shared" si="29"/>
        <v>0.71706526670555448</v>
      </c>
      <c r="BT28" s="123">
        <f t="shared" si="30"/>
        <v>0.65648886788781724</v>
      </c>
      <c r="BU28" s="123">
        <f t="shared" si="31"/>
        <v>1</v>
      </c>
      <c r="BV28" s="123">
        <f t="shared" si="32"/>
        <v>1</v>
      </c>
      <c r="BW28" s="123">
        <f t="shared" si="33"/>
        <v>0.32193504117108873</v>
      </c>
      <c r="BX28" s="118">
        <v>2.1880655965393268</v>
      </c>
      <c r="BY28" s="118">
        <v>2.3186478932513142</v>
      </c>
      <c r="BZ28" s="118">
        <v>0.1305822967119874</v>
      </c>
      <c r="CA28" s="141"/>
      <c r="CB28" s="141">
        <v>16.261486797886899</v>
      </c>
      <c r="CC28" s="141">
        <v>22.649037141351499</v>
      </c>
      <c r="CD28" s="141">
        <v>29.183432582384199</v>
      </c>
      <c r="CE28" s="141"/>
      <c r="CF28" s="126">
        <v>81656</v>
      </c>
      <c r="CG28" s="127">
        <v>1.5209466524182706E-2</v>
      </c>
      <c r="CH28" s="127">
        <v>6.6104694334302074E-3</v>
      </c>
      <c r="CI28" s="127">
        <v>7.3413095009030125E-3</v>
      </c>
      <c r="CJ28" s="127">
        <v>3.411431240378851E-2</v>
      </c>
      <c r="CK28" s="127">
        <v>2.5270136943043604E-4</v>
      </c>
      <c r="CL28" s="127">
        <v>0</v>
      </c>
      <c r="CM28" s="124"/>
      <c r="CN28" s="127">
        <v>3.9921234634380694E-2</v>
      </c>
      <c r="CO28" s="127">
        <v>3.4249138696515413E-2</v>
      </c>
      <c r="CP28" s="127">
        <v>3.4347765880747227E-2</v>
      </c>
      <c r="CQ28" s="127">
        <v>0.25961145339887298</v>
      </c>
      <c r="CR28" s="127">
        <v>8.6582656382379114E-4</v>
      </c>
      <c r="CS28" s="127">
        <v>2.2368303613860951E-3</v>
      </c>
      <c r="CT28" s="124"/>
      <c r="CU28" s="127">
        <v>4.3608718062231669E-2</v>
      </c>
      <c r="CV28" s="127">
        <v>8.6414747583230228E-2</v>
      </c>
      <c r="CW28" s="127">
        <v>9.2085486848555886E-2</v>
      </c>
      <c r="CX28" s="127">
        <v>0.91270477592614785</v>
      </c>
      <c r="CY28" s="127">
        <v>6.594291242361317E-4</v>
      </c>
      <c r="CZ28" s="127">
        <v>4.0783601858667496E-3</v>
      </c>
      <c r="DB28" s="128">
        <v>0.12632836669374298</v>
      </c>
      <c r="DC28" s="128">
        <v>0.58759661047175538</v>
      </c>
      <c r="DD28" s="128">
        <v>0.56312987775493595</v>
      </c>
      <c r="DE28" s="128">
        <v>-0.32720119203610581</v>
      </c>
      <c r="DF28" s="128">
        <v>-0.23092731254642207</v>
      </c>
      <c r="DG28" s="128">
        <v>20.506440698117022</v>
      </c>
      <c r="DH28" s="128">
        <v>0.30528974614802035</v>
      </c>
      <c r="DI28" s="128">
        <v>22.695617359683496</v>
      </c>
      <c r="DJ28" s="128">
        <v>0.33098688374081237</v>
      </c>
      <c r="DK28" s="128">
        <v>22.242929508512649</v>
      </c>
      <c r="DL28" s="128">
        <v>0.25735925600274545</v>
      </c>
      <c r="DM28" s="128">
        <v>22.314318582134135</v>
      </c>
      <c r="DN28" s="128">
        <v>0.27802898234260986</v>
      </c>
      <c r="DO28" s="128">
        <v>22.680421697569429</v>
      </c>
      <c r="DP28" s="128">
        <v>0.2166194621471858</v>
      </c>
      <c r="DQ28" s="128">
        <v>24.813919537562853</v>
      </c>
      <c r="DR28" s="128">
        <v>0.30626025922172162</v>
      </c>
      <c r="DS28" s="128">
        <v>22.80457182182473</v>
      </c>
      <c r="DT28" s="128">
        <v>0.23150959980398067</v>
      </c>
    </row>
    <row r="29" spans="1:124" s="125" customFormat="1" x14ac:dyDescent="0.2">
      <c r="A29" s="116">
        <v>302</v>
      </c>
      <c r="B29" s="116" t="s">
        <v>11</v>
      </c>
      <c r="C29" s="116">
        <v>27</v>
      </c>
      <c r="D29" s="116" t="s">
        <v>14</v>
      </c>
      <c r="E29" s="116">
        <v>2</v>
      </c>
      <c r="F29" s="116" t="s">
        <v>15</v>
      </c>
      <c r="G29" s="117">
        <v>0</v>
      </c>
      <c r="H29" s="117">
        <v>1</v>
      </c>
      <c r="I29" s="116" t="s">
        <v>41</v>
      </c>
      <c r="J29" s="118">
        <v>368.9</v>
      </c>
      <c r="K29" s="118">
        <v>368.9</v>
      </c>
      <c r="L29" s="118"/>
      <c r="M29" s="119">
        <v>233902</v>
      </c>
      <c r="N29" s="119">
        <v>39546</v>
      </c>
      <c r="O29" s="119">
        <v>39567</v>
      </c>
      <c r="P29" s="119">
        <v>3478</v>
      </c>
      <c r="Q29" s="119">
        <v>266083</v>
      </c>
      <c r="R29" s="119">
        <v>13105</v>
      </c>
      <c r="S29" s="119"/>
      <c r="T29" s="130">
        <v>4020</v>
      </c>
      <c r="U29" s="119">
        <v>2803</v>
      </c>
      <c r="V29" s="119"/>
      <c r="W29" s="119"/>
      <c r="X29" s="119"/>
      <c r="Y29" s="119"/>
      <c r="Z29" s="119">
        <v>6291</v>
      </c>
      <c r="AA29" s="119">
        <v>1415</v>
      </c>
      <c r="AB29" s="119"/>
      <c r="AC29" s="119"/>
      <c r="AD29" s="119"/>
      <c r="AE29" s="119"/>
      <c r="AF29" s="119">
        <v>25933</v>
      </c>
      <c r="AG29" s="119">
        <v>2449</v>
      </c>
      <c r="AH29" s="119"/>
      <c r="AI29" s="119"/>
      <c r="AJ29" s="119"/>
      <c r="AK29" s="120">
        <v>2629</v>
      </c>
      <c r="AL29" s="119">
        <v>17017</v>
      </c>
      <c r="AM29" s="119">
        <v>7332</v>
      </c>
      <c r="AN29" s="119">
        <v>2016</v>
      </c>
      <c r="AO29" s="121"/>
      <c r="AP29" s="122">
        <f t="shared" si="1"/>
        <v>0.39266318717568632</v>
      </c>
      <c r="AQ29" s="122">
        <f t="shared" si="2"/>
        <v>6.6387882104683549E-2</v>
      </c>
      <c r="AR29" s="122">
        <f t="shared" si="3"/>
        <v>6.6423135873059577E-2</v>
      </c>
      <c r="AS29" s="122">
        <f t="shared" si="4"/>
        <v>5.8386955434200517E-3</v>
      </c>
      <c r="AT29" s="122">
        <f t="shared" si="5"/>
        <v>0.44668706908563477</v>
      </c>
      <c r="AU29" s="122">
        <f t="shared" si="6"/>
        <v>2.2000030217515752E-2</v>
      </c>
      <c r="AV29" s="123">
        <f t="shared" si="7"/>
        <v>9.3682272610752487E-2</v>
      </c>
      <c r="AW29" s="123">
        <f t="shared" si="8"/>
        <v>6.5321246300482388E-2</v>
      </c>
      <c r="AX29" s="123">
        <f t="shared" si="9"/>
        <v>0</v>
      </c>
      <c r="AY29" s="123">
        <f t="shared" si="10"/>
        <v>0</v>
      </c>
      <c r="AZ29" s="123">
        <f t="shared" si="11"/>
        <v>0</v>
      </c>
      <c r="BA29" s="123">
        <f t="shared" si="12"/>
        <v>0</v>
      </c>
      <c r="BB29" s="123">
        <f t="shared" si="13"/>
        <v>0.1466057654214537</v>
      </c>
      <c r="BC29" s="123">
        <f t="shared" si="14"/>
        <v>3.2975227797068352E-2</v>
      </c>
      <c r="BD29" s="123">
        <f t="shared" si="15"/>
        <v>0</v>
      </c>
      <c r="BE29" s="123">
        <f t="shared" si="16"/>
        <v>0</v>
      </c>
      <c r="BF29" s="123">
        <f t="shared" si="17"/>
        <v>0</v>
      </c>
      <c r="BG29" s="123">
        <f t="shared" si="18"/>
        <v>0</v>
      </c>
      <c r="BH29" s="123">
        <f t="shared" si="19"/>
        <v>0.60434387453100602</v>
      </c>
      <c r="BI29" s="123">
        <f t="shared" si="20"/>
        <v>5.7071613339237028E-2</v>
      </c>
      <c r="BJ29" s="123">
        <f t="shared" si="21"/>
        <v>0</v>
      </c>
      <c r="BK29" s="123">
        <f t="shared" si="22"/>
        <v>0</v>
      </c>
      <c r="BL29" s="123">
        <f t="shared" si="23"/>
        <v>0</v>
      </c>
      <c r="BM29" s="123">
        <f t="shared" si="24"/>
        <v>0.58691453404152583</v>
      </c>
      <c r="BN29" s="123">
        <f t="shared" si="25"/>
        <v>0.25287990618748707</v>
      </c>
      <c r="BO29" s="123">
        <f t="shared" si="26"/>
        <v>6.9531627233220664E-2</v>
      </c>
      <c r="BP29" s="123"/>
      <c r="BQ29" s="123">
        <f t="shared" si="27"/>
        <v>0.58675388730981437</v>
      </c>
      <c r="BR29" s="123">
        <f t="shared" si="28"/>
        <v>0.13199367140224111</v>
      </c>
      <c r="BS29" s="123">
        <f t="shared" si="29"/>
        <v>0.73351769053834026</v>
      </c>
      <c r="BT29" s="123">
        <f t="shared" si="30"/>
        <v>0.64092234689338146</v>
      </c>
      <c r="BU29" s="123">
        <f t="shared" si="31"/>
        <v>1</v>
      </c>
      <c r="BV29" s="123">
        <f t="shared" si="32"/>
        <v>1</v>
      </c>
      <c r="BW29" s="123">
        <f t="shared" si="33"/>
        <v>0.21566110397946084</v>
      </c>
      <c r="BX29" s="118">
        <v>2.025498547041118</v>
      </c>
      <c r="BY29" s="118">
        <v>2.281209519358395</v>
      </c>
      <c r="BZ29" s="118">
        <v>0.25571097231727702</v>
      </c>
      <c r="CA29" s="141"/>
      <c r="CB29" s="141">
        <v>15.4104394775741</v>
      </c>
      <c r="CC29" s="141">
        <v>21.8098433975515</v>
      </c>
      <c r="CD29" s="141">
        <v>28.187348510619401</v>
      </c>
      <c r="CE29" s="141"/>
      <c r="CF29" s="126">
        <v>42911</v>
      </c>
      <c r="CG29" s="127">
        <v>1.3442995067293139E-2</v>
      </c>
      <c r="CH29" s="127">
        <v>6.1056593338137868E-3</v>
      </c>
      <c r="CI29" s="127">
        <v>7.0724284078398673E-3</v>
      </c>
      <c r="CJ29" s="127">
        <v>4.2993786891891886E-2</v>
      </c>
      <c r="CK29" s="127">
        <v>2.6918430591582322E-4</v>
      </c>
      <c r="CL29" s="127">
        <v>0</v>
      </c>
      <c r="CM29" s="124"/>
      <c r="CN29" s="127">
        <v>3.5284666915631334E-2</v>
      </c>
      <c r="CO29" s="127">
        <v>3.1633694923380369E-2</v>
      </c>
      <c r="CP29" s="127">
        <v>3.3089752602168475E-2</v>
      </c>
      <c r="CQ29" s="127">
        <v>0.32718465405405406</v>
      </c>
      <c r="CR29" s="127">
        <v>9.2230177917792557E-4</v>
      </c>
      <c r="CS29" s="127">
        <v>2.0423045950324304E-3</v>
      </c>
      <c r="CT29" s="124"/>
      <c r="CU29" s="127">
        <v>3.8543875346940162E-2</v>
      </c>
      <c r="CV29" s="127">
        <v>7.9815664450766197E-2</v>
      </c>
      <c r="CW29" s="127">
        <v>8.8712785240478181E-2</v>
      </c>
      <c r="CX29" s="127">
        <v>1.1502689594594595</v>
      </c>
      <c r="CY29" s="127">
        <v>7.0244166665288648E-4</v>
      </c>
      <c r="CZ29" s="127">
        <v>3.7236859314765361E-3</v>
      </c>
      <c r="DB29" s="128">
        <v>0.17003751883459389</v>
      </c>
      <c r="DC29" s="128">
        <v>0.5727123547238695</v>
      </c>
      <c r="DD29" s="128">
        <v>0.55294469110696087</v>
      </c>
      <c r="DE29" s="128">
        <v>-0.33694452268358577</v>
      </c>
      <c r="DF29" s="128">
        <v>-0.24207060969278729</v>
      </c>
      <c r="DG29" s="128">
        <v>19.514156981591299</v>
      </c>
      <c r="DH29" s="128">
        <v>0.31008857227419073</v>
      </c>
      <c r="DI29" s="128">
        <v>22.059043194185051</v>
      </c>
      <c r="DJ29" s="128">
        <v>0.24801481898107658</v>
      </c>
      <c r="DK29" s="128">
        <v>21.406434335481464</v>
      </c>
      <c r="DL29" s="128">
        <v>0.26140466642710647</v>
      </c>
      <c r="DM29" s="128">
        <v>21.779596283115445</v>
      </c>
      <c r="DN29" s="128">
        <v>0.20833244794421085</v>
      </c>
      <c r="DO29" s="128">
        <v>21.958066734478958</v>
      </c>
      <c r="DP29" s="128">
        <v>0.2316101624193736</v>
      </c>
      <c r="DQ29" s="128">
        <v>24.156244718857963</v>
      </c>
      <c r="DR29" s="128">
        <v>9.4067286446113299E-2</v>
      </c>
      <c r="DS29" s="128">
        <v>22.042370297013349</v>
      </c>
      <c r="DT29" s="128">
        <v>0.24126018470680771</v>
      </c>
    </row>
    <row r="30" spans="1:124" s="125" customFormat="1" x14ac:dyDescent="0.2">
      <c r="A30" s="116">
        <v>302</v>
      </c>
      <c r="B30" s="116" t="s">
        <v>11</v>
      </c>
      <c r="C30" s="116">
        <v>27</v>
      </c>
      <c r="D30" s="116" t="s">
        <v>14</v>
      </c>
      <c r="E30" s="116">
        <v>2</v>
      </c>
      <c r="F30" s="116" t="s">
        <v>15</v>
      </c>
      <c r="G30" s="117">
        <v>4</v>
      </c>
      <c r="H30" s="117">
        <v>5</v>
      </c>
      <c r="I30" s="116" t="s">
        <v>42</v>
      </c>
      <c r="J30" s="118">
        <v>368.94</v>
      </c>
      <c r="K30" s="118">
        <v>368.94</v>
      </c>
      <c r="L30" s="118"/>
      <c r="M30" s="119">
        <v>299247</v>
      </c>
      <c r="N30" s="119">
        <v>44130</v>
      </c>
      <c r="O30" s="119">
        <v>38413</v>
      </c>
      <c r="P30" s="119">
        <v>5319</v>
      </c>
      <c r="Q30" s="119">
        <v>300835</v>
      </c>
      <c r="R30" s="119">
        <v>11683</v>
      </c>
      <c r="S30" s="119"/>
      <c r="T30" s="119">
        <v>8124</v>
      </c>
      <c r="U30" s="119">
        <v>7668</v>
      </c>
      <c r="V30" s="119"/>
      <c r="W30" s="119"/>
      <c r="X30" s="119"/>
      <c r="Y30" s="119"/>
      <c r="Z30" s="119">
        <v>16819</v>
      </c>
      <c r="AA30" s="119">
        <v>4476</v>
      </c>
      <c r="AB30" s="119">
        <v>2499</v>
      </c>
      <c r="AC30" s="119">
        <v>2417</v>
      </c>
      <c r="AD30" s="119"/>
      <c r="AE30" s="119"/>
      <c r="AF30" s="119">
        <v>83900</v>
      </c>
      <c r="AG30" s="119">
        <v>7683</v>
      </c>
      <c r="AH30" s="119">
        <v>4224</v>
      </c>
      <c r="AI30" s="119"/>
      <c r="AJ30" s="119">
        <v>1790</v>
      </c>
      <c r="AK30" s="129">
        <v>8602</v>
      </c>
      <c r="AL30" s="119">
        <v>33911</v>
      </c>
      <c r="AM30" s="119">
        <v>29320</v>
      </c>
      <c r="AN30" s="119">
        <v>6321</v>
      </c>
      <c r="AO30" s="121"/>
      <c r="AP30" s="122">
        <f t="shared" si="1"/>
        <v>0.42772362987706308</v>
      </c>
      <c r="AQ30" s="122">
        <f t="shared" si="2"/>
        <v>6.3076467889318172E-2</v>
      </c>
      <c r="AR30" s="122">
        <f t="shared" si="3"/>
        <v>5.4904970791578939E-2</v>
      </c>
      <c r="AS30" s="122">
        <f t="shared" si="4"/>
        <v>7.6026225402964723E-3</v>
      </c>
      <c r="AT30" s="122">
        <f t="shared" si="5"/>
        <v>0.42999341077459846</v>
      </c>
      <c r="AU30" s="122">
        <f t="shared" si="6"/>
        <v>1.6698898127144892E-2</v>
      </c>
      <c r="AV30" s="123">
        <f t="shared" si="7"/>
        <v>5.8950729264929974E-2</v>
      </c>
      <c r="AW30" s="123">
        <f t="shared" si="8"/>
        <v>5.5641825702053553E-2</v>
      </c>
      <c r="AX30" s="123">
        <f t="shared" si="9"/>
        <v>0</v>
      </c>
      <c r="AY30" s="123">
        <f t="shared" si="10"/>
        <v>0</v>
      </c>
      <c r="AZ30" s="123">
        <f t="shared" si="11"/>
        <v>0</v>
      </c>
      <c r="BA30" s="123">
        <f t="shared" si="12"/>
        <v>0</v>
      </c>
      <c r="BB30" s="123">
        <f t="shared" si="13"/>
        <v>0.12204484435091793</v>
      </c>
      <c r="BC30" s="123">
        <f t="shared" si="14"/>
        <v>3.2479500761918585E-2</v>
      </c>
      <c r="BD30" s="123">
        <f t="shared" si="15"/>
        <v>1.8133662288658297E-2</v>
      </c>
      <c r="BE30" s="123">
        <f t="shared" si="16"/>
        <v>1.7538640156737537E-2</v>
      </c>
      <c r="BF30" s="123">
        <f t="shared" si="17"/>
        <v>0</v>
      </c>
      <c r="BG30" s="123">
        <f t="shared" si="18"/>
        <v>0</v>
      </c>
      <c r="BH30" s="123">
        <f t="shared" si="19"/>
        <v>0.60880923009941224</v>
      </c>
      <c r="BI30" s="123">
        <f t="shared" si="20"/>
        <v>5.5750671213990279E-2</v>
      </c>
      <c r="BJ30" s="123">
        <f t="shared" si="21"/>
        <v>3.0650896161381613E-2</v>
      </c>
      <c r="BK30" s="123">
        <f t="shared" si="22"/>
        <v>0</v>
      </c>
      <c r="BL30" s="123">
        <f t="shared" si="23"/>
        <v>2.2390673471430003E-2</v>
      </c>
      <c r="BM30" s="123">
        <f t="shared" si="24"/>
        <v>0.42418442910037024</v>
      </c>
      <c r="BN30" s="123">
        <f t="shared" si="25"/>
        <v>0.36675672971079754</v>
      </c>
      <c r="BO30" s="123">
        <f t="shared" si="26"/>
        <v>7.9067847493245275E-2</v>
      </c>
      <c r="BP30" s="123"/>
      <c r="BQ30" s="123">
        <f t="shared" si="27"/>
        <v>0.55668290722788683</v>
      </c>
      <c r="BR30" s="123">
        <f t="shared" si="28"/>
        <v>0.28682003309452803</v>
      </c>
      <c r="BS30" s="123">
        <f t="shared" si="29"/>
        <v>0.77734504945273397</v>
      </c>
      <c r="BT30" s="123">
        <f t="shared" si="30"/>
        <v>0.69346293403423509</v>
      </c>
      <c r="BU30" s="123">
        <f t="shared" si="31"/>
        <v>0.77931204537048449</v>
      </c>
      <c r="BV30" s="123">
        <f t="shared" si="32"/>
        <v>0.97490959042359338</v>
      </c>
      <c r="BW30" s="123">
        <f t="shared" si="33"/>
        <v>0.17735192615246489</v>
      </c>
      <c r="BX30" s="118">
        <v>1.9323668183189042</v>
      </c>
      <c r="BY30" s="118">
        <v>2.1902084139775049</v>
      </c>
      <c r="BZ30" s="118">
        <v>0.25784159565860065</v>
      </c>
      <c r="CA30" s="141"/>
      <c r="CB30" s="141">
        <v>13.0739618296309</v>
      </c>
      <c r="CC30" s="141">
        <v>19.704467929006</v>
      </c>
      <c r="CD30" s="141">
        <v>25.724337448544301</v>
      </c>
      <c r="CE30" s="141"/>
      <c r="CF30" s="126">
        <v>137810</v>
      </c>
      <c r="CG30" s="127">
        <v>3.3745220213736479E-2</v>
      </c>
      <c r="CH30" s="127">
        <v>1.7571680617493767E-2</v>
      </c>
      <c r="CI30" s="127">
        <v>2.3395673606070862E-2</v>
      </c>
      <c r="CJ30" s="127">
        <v>9.0285370389170894E-2</v>
      </c>
      <c r="CK30" s="127">
        <v>7.6462870812904081E-4</v>
      </c>
      <c r="CL30" s="127">
        <v>0</v>
      </c>
      <c r="CM30" s="124"/>
      <c r="CN30" s="127">
        <v>8.8573182484703278E-2</v>
      </c>
      <c r="CO30" s="127">
        <v>9.1039665588035362E-2</v>
      </c>
      <c r="CP30" s="127">
        <v>0.10946127792934685</v>
      </c>
      <c r="CQ30" s="127">
        <v>0.68707573378454601</v>
      </c>
      <c r="CR30" s="127">
        <v>2.619834821048083E-3</v>
      </c>
      <c r="CS30" s="127">
        <v>7.3572457082085076E-3</v>
      </c>
      <c r="CT30" s="124"/>
      <c r="CU30" s="127">
        <v>9.6754596350172264E-2</v>
      </c>
      <c r="CV30" s="127">
        <v>0.22970416253569001</v>
      </c>
      <c r="CW30" s="127">
        <v>0.29346290248353424</v>
      </c>
      <c r="CX30" s="127">
        <v>2.4155224873096448</v>
      </c>
      <c r="CY30" s="127">
        <v>1.9953134425183239E-3</v>
      </c>
      <c r="CZ30" s="127">
        <v>1.3414293051442268E-2</v>
      </c>
      <c r="DB30" s="128">
        <v>0.38503269166998688</v>
      </c>
      <c r="DC30" s="128">
        <v>0.52632904322067531</v>
      </c>
      <c r="DD30" s="128">
        <v>0.49872649350375509</v>
      </c>
      <c r="DE30" s="128">
        <v>-0.39830770386055098</v>
      </c>
      <c r="DF30" s="128">
        <v>-0.27874276016386523</v>
      </c>
      <c r="DG30" s="128"/>
      <c r="DH30" s="128"/>
      <c r="DI30" s="128"/>
      <c r="DJ30" s="128"/>
      <c r="DK30" s="128"/>
      <c r="DL30" s="128"/>
      <c r="DM30" s="128"/>
      <c r="DN30" s="128"/>
      <c r="DO30" s="128"/>
      <c r="DP30" s="128"/>
      <c r="DQ30" s="128"/>
      <c r="DR30" s="128"/>
      <c r="DS30" s="128"/>
      <c r="DT30" s="128"/>
    </row>
    <row r="31" spans="1:124" s="125" customFormat="1" x14ac:dyDescent="0.2">
      <c r="A31" s="116">
        <v>302</v>
      </c>
      <c r="B31" s="116" t="s">
        <v>11</v>
      </c>
      <c r="C31" s="116">
        <v>27</v>
      </c>
      <c r="D31" s="116" t="s">
        <v>14</v>
      </c>
      <c r="E31" s="116">
        <v>2</v>
      </c>
      <c r="F31" s="116" t="s">
        <v>15</v>
      </c>
      <c r="G31" s="117">
        <v>12</v>
      </c>
      <c r="H31" s="117">
        <v>14</v>
      </c>
      <c r="I31" s="116" t="s">
        <v>43</v>
      </c>
      <c r="J31" s="118">
        <v>369.02</v>
      </c>
      <c r="K31" s="118">
        <v>369.02</v>
      </c>
      <c r="L31" s="118"/>
      <c r="M31" s="119">
        <v>278976</v>
      </c>
      <c r="N31" s="119">
        <v>49432</v>
      </c>
      <c r="O31" s="119">
        <v>51169</v>
      </c>
      <c r="P31" s="119">
        <v>5016</v>
      </c>
      <c r="Q31" s="119">
        <v>381856</v>
      </c>
      <c r="R31" s="119">
        <v>19169</v>
      </c>
      <c r="S31" s="119"/>
      <c r="T31" s="119">
        <v>4055</v>
      </c>
      <c r="U31" s="119">
        <v>3592</v>
      </c>
      <c r="V31" s="119"/>
      <c r="W31" s="119"/>
      <c r="X31" s="119"/>
      <c r="Y31" s="119"/>
      <c r="Z31" s="119">
        <v>7448</v>
      </c>
      <c r="AA31" s="119">
        <v>2131</v>
      </c>
      <c r="AB31" s="119">
        <v>1441</v>
      </c>
      <c r="AC31" s="119"/>
      <c r="AD31" s="119"/>
      <c r="AE31" s="119"/>
      <c r="AF31" s="119">
        <v>27648</v>
      </c>
      <c r="AG31" s="119">
        <v>2975</v>
      </c>
      <c r="AH31" s="119"/>
      <c r="AI31" s="119"/>
      <c r="AJ31" s="119">
        <v>1042</v>
      </c>
      <c r="AK31" s="120">
        <v>2223</v>
      </c>
      <c r="AL31" s="119">
        <v>8949</v>
      </c>
      <c r="AM31" s="119">
        <v>6886</v>
      </c>
      <c r="AN31" s="119">
        <v>3005</v>
      </c>
      <c r="AO31" s="121"/>
      <c r="AP31" s="122">
        <f t="shared" si="1"/>
        <v>0.35510388000274945</v>
      </c>
      <c r="AQ31" s="122">
        <f t="shared" si="2"/>
        <v>6.2921165248250421E-2</v>
      </c>
      <c r="AR31" s="122">
        <f t="shared" si="3"/>
        <v>6.5132163468759621E-2</v>
      </c>
      <c r="AS31" s="122">
        <f t="shared" si="4"/>
        <v>6.3847824260645763E-3</v>
      </c>
      <c r="AT31" s="122">
        <f t="shared" si="5"/>
        <v>0.48605810966653007</v>
      </c>
      <c r="AU31" s="122">
        <f t="shared" si="6"/>
        <v>2.4399899187645905E-2</v>
      </c>
      <c r="AV31" s="123">
        <f t="shared" si="7"/>
        <v>8.2268208561574352E-2</v>
      </c>
      <c r="AW31" s="123">
        <f t="shared" si="8"/>
        <v>7.2874822479204709E-2</v>
      </c>
      <c r="AX31" s="123">
        <f t="shared" si="9"/>
        <v>0</v>
      </c>
      <c r="AY31" s="123">
        <f t="shared" si="10"/>
        <v>0</v>
      </c>
      <c r="AZ31" s="123">
        <f t="shared" si="11"/>
        <v>0</v>
      </c>
      <c r="BA31" s="123">
        <f t="shared" si="12"/>
        <v>0</v>
      </c>
      <c r="BB31" s="123">
        <f t="shared" si="13"/>
        <v>0.15110570095354028</v>
      </c>
      <c r="BC31" s="123">
        <f t="shared" si="14"/>
        <v>4.3233921687969162E-2</v>
      </c>
      <c r="BD31" s="123">
        <f t="shared" si="15"/>
        <v>2.92351389734226E-2</v>
      </c>
      <c r="BE31" s="123">
        <f t="shared" si="16"/>
        <v>0</v>
      </c>
      <c r="BF31" s="123">
        <f t="shared" si="17"/>
        <v>0</v>
      </c>
      <c r="BG31" s="123">
        <f t="shared" si="18"/>
        <v>0</v>
      </c>
      <c r="BH31" s="123">
        <f t="shared" si="19"/>
        <v>0.56092513694461354</v>
      </c>
      <c r="BI31" s="123">
        <f t="shared" si="20"/>
        <v>6.0357070399675389E-2</v>
      </c>
      <c r="BJ31" s="123">
        <f t="shared" si="21"/>
        <v>0</v>
      </c>
      <c r="BK31" s="123">
        <f t="shared" si="22"/>
        <v>0</v>
      </c>
      <c r="BL31" s="123">
        <f t="shared" si="23"/>
        <v>4.7138656412576342E-2</v>
      </c>
      <c r="BM31" s="123">
        <f t="shared" si="24"/>
        <v>0.40484053381587876</v>
      </c>
      <c r="BN31" s="123">
        <f t="shared" si="25"/>
        <v>0.31151323230038452</v>
      </c>
      <c r="BO31" s="123">
        <f t="shared" si="26"/>
        <v>0.13594209454874462</v>
      </c>
      <c r="BP31" s="123"/>
      <c r="BQ31" s="123">
        <f t="shared" si="27"/>
        <v>0.60386581828089692</v>
      </c>
      <c r="BR31" s="123">
        <f t="shared" si="28"/>
        <v>0.10515782813488622</v>
      </c>
      <c r="BS31" s="123">
        <f t="shared" si="29"/>
        <v>0.70289439254481612</v>
      </c>
      <c r="BT31" s="123">
        <f t="shared" si="30"/>
        <v>0.61612515042117932</v>
      </c>
      <c r="BU31" s="123">
        <f t="shared" si="31"/>
        <v>0.74252532740301458</v>
      </c>
      <c r="BV31" s="123">
        <f t="shared" si="32"/>
        <v>0.94759078563524801</v>
      </c>
      <c r="BW31" s="123">
        <f t="shared" si="33"/>
        <v>0.30381154584976239</v>
      </c>
      <c r="BX31" s="118">
        <v>2.1809721773177295</v>
      </c>
      <c r="BY31" s="118">
        <v>2.3356743558640591</v>
      </c>
      <c r="BZ31" s="118">
        <v>0.15470217854632962</v>
      </c>
      <c r="CA31" s="141"/>
      <c r="CB31" s="141">
        <v>16.6939345501264</v>
      </c>
      <c r="CC31" s="141">
        <v>23.027823620665998</v>
      </c>
      <c r="CD31" s="141">
        <v>29.6053611032291</v>
      </c>
      <c r="CE31" s="141"/>
      <c r="CF31" s="126">
        <v>49290</v>
      </c>
      <c r="CG31" s="127">
        <v>1.2946527979826221E-2</v>
      </c>
      <c r="CH31" s="127">
        <v>5.6107010812833794E-3</v>
      </c>
      <c r="CI31" s="127">
        <v>6.281812016455275E-3</v>
      </c>
      <c r="CJ31" s="127">
        <v>3.4242694557416263E-2</v>
      </c>
      <c r="CK31" s="127">
        <v>2.1545542217485126E-4</v>
      </c>
      <c r="CL31" s="127">
        <v>0</v>
      </c>
      <c r="CM31" s="124"/>
      <c r="CN31" s="127">
        <v>3.3981558811510666E-2</v>
      </c>
      <c r="CO31" s="127">
        <v>2.9069294011976051E-2</v>
      </c>
      <c r="CP31" s="127">
        <v>2.9390697725185173E-2</v>
      </c>
      <c r="CQ31" s="127">
        <v>0.26058844736842102</v>
      </c>
      <c r="CR31" s="127">
        <v>7.3821138468427891E-4</v>
      </c>
      <c r="CS31" s="127">
        <v>1.603792820752256E-3</v>
      </c>
      <c r="CT31" s="124"/>
      <c r="CU31" s="127">
        <v>3.7120400486063319E-2</v>
      </c>
      <c r="CV31" s="127">
        <v>7.3345368674138225E-2</v>
      </c>
      <c r="CW31" s="127">
        <v>7.8795713183763605E-2</v>
      </c>
      <c r="CX31" s="127">
        <v>0.91613955143540671</v>
      </c>
      <c r="CY31" s="127">
        <v>5.6223510255174727E-4</v>
      </c>
      <c r="CZ31" s="127">
        <v>2.9241577275809904E-3</v>
      </c>
      <c r="DB31" s="128">
        <v>0.13847446942635008</v>
      </c>
      <c r="DC31" s="128">
        <v>0.60026266108511861</v>
      </c>
      <c r="DD31" s="128">
        <v>0.58269065981148238</v>
      </c>
      <c r="DE31" s="128">
        <v>-0.32426123552479602</v>
      </c>
      <c r="DF31" s="128">
        <v>-0.22165867078545187</v>
      </c>
      <c r="DG31" s="128">
        <v>21.350844072341239</v>
      </c>
      <c r="DH31" s="128"/>
      <c r="DI31" s="128">
        <v>23.918166238217648</v>
      </c>
      <c r="DJ31" s="128"/>
      <c r="DK31" s="128">
        <v>22.954761552983669</v>
      </c>
      <c r="DL31" s="128"/>
      <c r="DM31" s="128">
        <v>23.341259640102827</v>
      </c>
      <c r="DN31" s="128"/>
      <c r="DO31" s="128">
        <v>23.266910843702995</v>
      </c>
      <c r="DP31" s="128"/>
      <c r="DQ31" s="128">
        <v>25.012366602076266</v>
      </c>
      <c r="DR31" s="128"/>
      <c r="DS31" s="128">
        <v>23.438546918275094</v>
      </c>
      <c r="DT31" s="128"/>
    </row>
    <row r="32" spans="1:124" s="125" customFormat="1" x14ac:dyDescent="0.2">
      <c r="A32" s="116">
        <v>302</v>
      </c>
      <c r="B32" s="116" t="s">
        <v>11</v>
      </c>
      <c r="C32" s="116">
        <v>27</v>
      </c>
      <c r="D32" s="116" t="s">
        <v>14</v>
      </c>
      <c r="E32" s="116">
        <v>2</v>
      </c>
      <c r="F32" s="116" t="s">
        <v>15</v>
      </c>
      <c r="G32" s="117">
        <v>14</v>
      </c>
      <c r="H32" s="117">
        <v>15</v>
      </c>
      <c r="I32" s="116" t="s">
        <v>44</v>
      </c>
      <c r="J32" s="118">
        <v>369.04</v>
      </c>
      <c r="K32" s="118">
        <v>369.04</v>
      </c>
      <c r="L32" s="118"/>
      <c r="M32" s="119">
        <v>3147392</v>
      </c>
      <c r="N32" s="119">
        <v>524832</v>
      </c>
      <c r="O32" s="119">
        <v>549392</v>
      </c>
      <c r="P32" s="119">
        <v>40457</v>
      </c>
      <c r="Q32" s="119">
        <v>4297277</v>
      </c>
      <c r="R32" s="119">
        <v>174005</v>
      </c>
      <c r="S32" s="119"/>
      <c r="T32" s="119">
        <v>33119</v>
      </c>
      <c r="U32" s="119">
        <v>27109</v>
      </c>
      <c r="V32" s="119">
        <v>1706</v>
      </c>
      <c r="W32" s="119">
        <v>1911</v>
      </c>
      <c r="X32" s="119"/>
      <c r="Y32" s="119"/>
      <c r="Z32" s="119">
        <v>50486</v>
      </c>
      <c r="AA32" s="119">
        <v>13006</v>
      </c>
      <c r="AB32" s="119">
        <v>13346</v>
      </c>
      <c r="AC32" s="119">
        <v>7100</v>
      </c>
      <c r="AD32" s="119">
        <v>2278</v>
      </c>
      <c r="AE32" s="119">
        <v>2050</v>
      </c>
      <c r="AF32" s="119">
        <v>221016</v>
      </c>
      <c r="AG32" s="119">
        <v>24587</v>
      </c>
      <c r="AH32" s="119">
        <v>12845</v>
      </c>
      <c r="AI32" s="119">
        <v>2483</v>
      </c>
      <c r="AJ32" s="119">
        <v>5944</v>
      </c>
      <c r="AK32" s="120">
        <v>13813</v>
      </c>
      <c r="AL32" s="119">
        <v>54063</v>
      </c>
      <c r="AM32" s="119">
        <v>44510</v>
      </c>
      <c r="AN32" s="119">
        <v>16072</v>
      </c>
      <c r="AO32" s="121"/>
      <c r="AP32" s="122">
        <f t="shared" si="1"/>
        <v>0.36038750285543186</v>
      </c>
      <c r="AQ32" s="122">
        <f t="shared" si="2"/>
        <v>6.0095118084630708E-2</v>
      </c>
      <c r="AR32" s="122">
        <f t="shared" si="3"/>
        <v>6.2907324848239882E-2</v>
      </c>
      <c r="AS32" s="122">
        <f t="shared" si="4"/>
        <v>4.6324694232628815E-3</v>
      </c>
      <c r="AT32" s="122">
        <f t="shared" si="5"/>
        <v>0.49205339757744876</v>
      </c>
      <c r="AU32" s="122">
        <f t="shared" si="6"/>
        <v>1.9924187210985926E-2</v>
      </c>
      <c r="AV32" s="123">
        <f t="shared" si="7"/>
        <v>8.0668064760485089E-2</v>
      </c>
      <c r="AW32" s="123">
        <f t="shared" si="8"/>
        <v>6.6029486626769843E-2</v>
      </c>
      <c r="AX32" s="123">
        <f t="shared" si="9"/>
        <v>4.1553101990213347E-3</v>
      </c>
      <c r="AY32" s="123">
        <f t="shared" si="10"/>
        <v>4.6546294198884933E-3</v>
      </c>
      <c r="AZ32" s="123">
        <f t="shared" si="11"/>
        <v>0</v>
      </c>
      <c r="BA32" s="123">
        <f t="shared" si="12"/>
        <v>0</v>
      </c>
      <c r="BB32" s="123">
        <f t="shared" si="13"/>
        <v>0.12296892773024097</v>
      </c>
      <c r="BC32" s="123">
        <f t="shared" si="14"/>
        <v>3.1678759934625718E-2</v>
      </c>
      <c r="BD32" s="123">
        <f t="shared" si="15"/>
        <v>3.2506899130210272E-2</v>
      </c>
      <c r="BE32" s="123">
        <f t="shared" si="16"/>
        <v>1.7293494966618684E-2</v>
      </c>
      <c r="BF32" s="123">
        <f t="shared" si="17"/>
        <v>5.5485326104165299E-3</v>
      </c>
      <c r="BG32" s="123">
        <f t="shared" si="18"/>
        <v>4.9931922086715918E-3</v>
      </c>
      <c r="BH32" s="123">
        <f t="shared" si="19"/>
        <v>0.53832944838622465</v>
      </c>
      <c r="BI32" s="123">
        <f t="shared" si="20"/>
        <v>5.9886642358345572E-2</v>
      </c>
      <c r="BJ32" s="123">
        <f t="shared" si="21"/>
        <v>3.1286611668481269E-2</v>
      </c>
      <c r="BK32" s="123">
        <f t="shared" si="22"/>
        <v>1.8139314022719802E-2</v>
      </c>
      <c r="BL32" s="123">
        <f t="shared" si="23"/>
        <v>4.3423311538883007E-2</v>
      </c>
      <c r="BM32" s="123">
        <f t="shared" si="24"/>
        <v>0.3949519669795814</v>
      </c>
      <c r="BN32" s="123">
        <f t="shared" si="25"/>
        <v>0.32516345837747013</v>
      </c>
      <c r="BO32" s="123">
        <f t="shared" si="26"/>
        <v>0.1174124264893889</v>
      </c>
      <c r="BP32" s="123"/>
      <c r="BQ32" s="123">
        <f t="shared" si="27"/>
        <v>0.59273865006681214</v>
      </c>
      <c r="BR32" s="123">
        <f t="shared" si="28"/>
        <v>7.4264333167528826E-2</v>
      </c>
      <c r="BS32" s="123">
        <f t="shared" si="29"/>
        <v>0.7225737187462431</v>
      </c>
      <c r="BT32" s="123">
        <f t="shared" si="30"/>
        <v>0.64111668059036475</v>
      </c>
      <c r="BU32" s="123">
        <f t="shared" si="31"/>
        <v>0.65602677660312658</v>
      </c>
      <c r="BV32" s="123">
        <f t="shared" si="32"/>
        <v>0.93152788611544468</v>
      </c>
      <c r="BW32" s="123">
        <f t="shared" si="33"/>
        <v>0.25484817252041547</v>
      </c>
      <c r="BX32" s="118">
        <v>2.1879449535716802</v>
      </c>
      <c r="BY32" s="118">
        <v>2.3000370756282038</v>
      </c>
      <c r="BZ32" s="118">
        <v>0.11209212205652364</v>
      </c>
      <c r="CA32" s="141"/>
      <c r="CB32" s="141">
        <v>15.851164884437599</v>
      </c>
      <c r="CC32" s="141">
        <v>22.241505802467898</v>
      </c>
      <c r="CD32" s="141">
        <v>28.6697851586854</v>
      </c>
      <c r="CE32" s="141"/>
      <c r="CF32" s="126">
        <v>410559</v>
      </c>
      <c r="CG32" s="127">
        <v>9.5584193341248878E-3</v>
      </c>
      <c r="CH32" s="127">
        <v>4.401713438843287E-3</v>
      </c>
      <c r="CI32" s="127">
        <v>4.8733353001081201E-3</v>
      </c>
      <c r="CJ32" s="127">
        <v>3.536295456632968E-2</v>
      </c>
      <c r="CK32" s="127">
        <v>1.5947053703985103E-4</v>
      </c>
      <c r="CL32" s="127">
        <v>0</v>
      </c>
      <c r="CM32" s="124"/>
      <c r="CN32" s="127">
        <v>2.5088578903454034E-2</v>
      </c>
      <c r="CO32" s="127">
        <v>2.280547479833547E-2</v>
      </c>
      <c r="CP32" s="127">
        <v>2.2800861334875647E-2</v>
      </c>
      <c r="CQ32" s="127">
        <v>0.26911367647625872</v>
      </c>
      <c r="CR32" s="127">
        <v>5.4639128955871351E-4</v>
      </c>
      <c r="CS32" s="127">
        <v>1.4716439634786355E-3</v>
      </c>
      <c r="CT32" s="124"/>
      <c r="CU32" s="127">
        <v>2.7405985160602806E-2</v>
      </c>
      <c r="CV32" s="127">
        <v>5.7540990028294769E-2</v>
      </c>
      <c r="CW32" s="127">
        <v>6.1128529403577041E-2</v>
      </c>
      <c r="CX32" s="127">
        <v>0.94611133126529401</v>
      </c>
      <c r="CY32" s="127">
        <v>4.1614145906163362E-4</v>
      </c>
      <c r="CZ32" s="127">
        <v>2.6832138243613694E-3</v>
      </c>
      <c r="DB32" s="128">
        <v>9.8510491659270644E-2</v>
      </c>
      <c r="DC32" s="128">
        <v>0.57683646981175785</v>
      </c>
      <c r="DD32" s="128">
        <v>0.55935037328909165</v>
      </c>
      <c r="DE32" s="128">
        <v>-0.32750835096984465</v>
      </c>
      <c r="DF32" s="128">
        <v>-0.2389531454112358</v>
      </c>
      <c r="DG32" s="128">
        <v>19.789097987450518</v>
      </c>
      <c r="DH32" s="128">
        <v>0.28241495636895803</v>
      </c>
      <c r="DI32" s="128">
        <v>22.459398330568227</v>
      </c>
      <c r="DJ32" s="128">
        <v>0.27839030068618748</v>
      </c>
      <c r="DK32" s="128">
        <v>21.638209603420787</v>
      </c>
      <c r="DL32" s="128">
        <v>0.2380758082188395</v>
      </c>
      <c r="DM32" s="128">
        <v>22.115894597677311</v>
      </c>
      <c r="DN32" s="128">
        <v>0.23384785257631854</v>
      </c>
      <c r="DO32" s="128">
        <v>22.16194967339754</v>
      </c>
      <c r="DP32" s="128">
        <v>0.20793357183888619</v>
      </c>
      <c r="DQ32" s="128">
        <v>24.793186309535486</v>
      </c>
      <c r="DR32" s="128">
        <v>0.41008684262714362</v>
      </c>
      <c r="DS32" s="128">
        <v>22.255604853871475</v>
      </c>
      <c r="DT32" s="128">
        <v>0.21815770603768414</v>
      </c>
    </row>
    <row r="33" spans="1:124" s="125" customFormat="1" x14ac:dyDescent="0.2">
      <c r="A33" s="116">
        <v>302</v>
      </c>
      <c r="B33" s="116" t="s">
        <v>11</v>
      </c>
      <c r="C33" s="116">
        <v>27</v>
      </c>
      <c r="D33" s="116" t="s">
        <v>14</v>
      </c>
      <c r="E33" s="116">
        <v>2</v>
      </c>
      <c r="F33" s="116" t="s">
        <v>15</v>
      </c>
      <c r="G33" s="117">
        <v>19</v>
      </c>
      <c r="H33" s="117">
        <v>20</v>
      </c>
      <c r="I33" s="116" t="s">
        <v>45</v>
      </c>
      <c r="J33" s="118">
        <v>369.09</v>
      </c>
      <c r="K33" s="118">
        <v>369.09</v>
      </c>
      <c r="L33" s="118"/>
      <c r="M33" s="119">
        <v>1587122</v>
      </c>
      <c r="N33" s="119">
        <v>229890</v>
      </c>
      <c r="O33" s="119">
        <v>197531</v>
      </c>
      <c r="P33" s="119">
        <v>24925</v>
      </c>
      <c r="Q33" s="119">
        <v>1788837</v>
      </c>
      <c r="R33" s="119">
        <v>70758</v>
      </c>
      <c r="S33" s="119"/>
      <c r="T33" s="119">
        <v>26446</v>
      </c>
      <c r="U33" s="119">
        <v>20385</v>
      </c>
      <c r="V33" s="119"/>
      <c r="W33" s="119"/>
      <c r="X33" s="119"/>
      <c r="Y33" s="119"/>
      <c r="Z33" s="119">
        <v>64494</v>
      </c>
      <c r="AA33" s="119">
        <v>13353</v>
      </c>
      <c r="AB33" s="119">
        <v>8567</v>
      </c>
      <c r="AC33" s="119">
        <v>5351</v>
      </c>
      <c r="AD33" s="119">
        <v>2116</v>
      </c>
      <c r="AE33" s="119">
        <v>1151</v>
      </c>
      <c r="AF33" s="119">
        <v>276663</v>
      </c>
      <c r="AG33" s="119">
        <v>25716</v>
      </c>
      <c r="AH33" s="119">
        <v>12626</v>
      </c>
      <c r="AI33" s="119">
        <v>1991</v>
      </c>
      <c r="AJ33" s="119">
        <v>6620</v>
      </c>
      <c r="AK33" s="129">
        <v>20715</v>
      </c>
      <c r="AL33" s="119">
        <v>105561</v>
      </c>
      <c r="AM33" s="119">
        <v>75566</v>
      </c>
      <c r="AN33" s="119">
        <v>21930</v>
      </c>
      <c r="AO33" s="121"/>
      <c r="AP33" s="122">
        <f t="shared" si="1"/>
        <v>0.40705215586411403</v>
      </c>
      <c r="AQ33" s="122">
        <f t="shared" si="2"/>
        <v>5.8960319440850277E-2</v>
      </c>
      <c r="AR33" s="122">
        <f t="shared" si="3"/>
        <v>5.0661146024057573E-2</v>
      </c>
      <c r="AS33" s="122">
        <f t="shared" si="4"/>
        <v>6.3925614949027496E-3</v>
      </c>
      <c r="AT33" s="122">
        <f t="shared" si="5"/>
        <v>0.45878638021493884</v>
      </c>
      <c r="AU33" s="122">
        <f t="shared" si="6"/>
        <v>1.8147436961136559E-2</v>
      </c>
      <c r="AV33" s="123">
        <f t="shared" si="7"/>
        <v>5.788542861395414E-2</v>
      </c>
      <c r="AW33" s="123">
        <f t="shared" si="8"/>
        <v>4.4619014682577902E-2</v>
      </c>
      <c r="AX33" s="123">
        <f t="shared" si="9"/>
        <v>0</v>
      </c>
      <c r="AY33" s="123">
        <f t="shared" si="10"/>
        <v>0</v>
      </c>
      <c r="AZ33" s="123">
        <f t="shared" si="11"/>
        <v>0</v>
      </c>
      <c r="BA33" s="123">
        <f t="shared" si="12"/>
        <v>0</v>
      </c>
      <c r="BB33" s="123">
        <f t="shared" si="13"/>
        <v>0.14116550075733034</v>
      </c>
      <c r="BC33" s="123">
        <f t="shared" si="14"/>
        <v>2.9227260390309675E-2</v>
      </c>
      <c r="BD33" s="123">
        <f t="shared" si="15"/>
        <v>1.8751586891618585E-2</v>
      </c>
      <c r="BE33" s="123">
        <f t="shared" si="16"/>
        <v>1.1712354553175097E-2</v>
      </c>
      <c r="BF33" s="123">
        <f t="shared" si="17"/>
        <v>4.6315347102445347E-3</v>
      </c>
      <c r="BG33" s="123">
        <f t="shared" si="18"/>
        <v>2.5193272455063605E-3</v>
      </c>
      <c r="BH33" s="123">
        <f t="shared" si="19"/>
        <v>0.60556440810037038</v>
      </c>
      <c r="BI33" s="123">
        <f t="shared" si="20"/>
        <v>5.6287592915240291E-2</v>
      </c>
      <c r="BJ33" s="123">
        <f t="shared" si="21"/>
        <v>2.7635991139672727E-2</v>
      </c>
      <c r="BK33" s="123">
        <f t="shared" si="22"/>
        <v>8.5677523743130958E-3</v>
      </c>
      <c r="BL33" s="123">
        <f t="shared" si="23"/>
        <v>2.8487453901533243E-2</v>
      </c>
      <c r="BM33" s="123">
        <f t="shared" si="24"/>
        <v>0.45425439898787778</v>
      </c>
      <c r="BN33" s="123">
        <f t="shared" si="25"/>
        <v>0.32517869207300015</v>
      </c>
      <c r="BO33" s="123">
        <f t="shared" si="26"/>
        <v>9.4370070099792147E-2</v>
      </c>
      <c r="BP33" s="123"/>
      <c r="BQ33" s="123">
        <f t="shared" si="27"/>
        <v>0.56052716094696264</v>
      </c>
      <c r="BR33" s="123">
        <f t="shared" si="28"/>
        <v>0.18324583663976171</v>
      </c>
      <c r="BS33" s="123">
        <f t="shared" si="29"/>
        <v>0.75608216442485854</v>
      </c>
      <c r="BT33" s="123">
        <f t="shared" si="30"/>
        <v>0.68934646597282612</v>
      </c>
      <c r="BU33" s="123">
        <f t="shared" si="31"/>
        <v>0.71805114436331485</v>
      </c>
      <c r="BV33" s="123">
        <f t="shared" si="32"/>
        <v>0.9593183664984789</v>
      </c>
      <c r="BW33" s="123">
        <f t="shared" si="33"/>
        <v>0.22043081005558515</v>
      </c>
      <c r="BX33" s="118">
        <v>2.0327532537945654</v>
      </c>
      <c r="BY33" s="118">
        <v>2.2015072039595895</v>
      </c>
      <c r="BZ33" s="118">
        <v>0.16875395016502415</v>
      </c>
      <c r="CA33" s="141"/>
      <c r="CB33" s="141">
        <v>13.350780790481</v>
      </c>
      <c r="CC33" s="141">
        <v>19.989768536171201</v>
      </c>
      <c r="CD33" s="141">
        <v>26.045984544432699</v>
      </c>
      <c r="CE33" s="141"/>
      <c r="CF33" s="126">
        <v>456868</v>
      </c>
      <c r="CG33" s="127">
        <v>2.1093165860746686E-2</v>
      </c>
      <c r="CH33" s="127">
        <v>1.1182454908086477E-2</v>
      </c>
      <c r="CI33" s="127">
        <v>1.5083027583741287E-2</v>
      </c>
      <c r="CJ33" s="127">
        <v>6.3873720693279831E-2</v>
      </c>
      <c r="CK33" s="127">
        <v>4.2630281448114056E-4</v>
      </c>
      <c r="CL33" s="127">
        <v>0</v>
      </c>
      <c r="CM33" s="124"/>
      <c r="CN33" s="127">
        <v>5.536454695303826E-2</v>
      </c>
      <c r="CO33" s="127">
        <v>5.7936800551220149E-2</v>
      </c>
      <c r="CP33" s="127">
        <v>7.0568922363983377E-2</v>
      </c>
      <c r="CQ33" s="127">
        <v>0.48608189040722166</v>
      </c>
      <c r="CR33" s="127">
        <v>1.4606343520913309E-3</v>
      </c>
      <c r="CS33" s="127">
        <v>4.0272083213940477E-3</v>
      </c>
      <c r="CT33" s="124"/>
      <c r="CU33" s="127">
        <v>6.0478513273207732E-2</v>
      </c>
      <c r="CV33" s="127">
        <v>0.14618160298212191</v>
      </c>
      <c r="CW33" s="127">
        <v>0.18919348626129573</v>
      </c>
      <c r="CX33" s="127">
        <v>1.7088971116549649</v>
      </c>
      <c r="CY33" s="127">
        <v>1.1124454617966869E-3</v>
      </c>
      <c r="CZ33" s="127">
        <v>7.3427142092201587E-3</v>
      </c>
      <c r="DB33" s="128">
        <v>0.24823363558199574</v>
      </c>
      <c r="DC33" s="128">
        <v>0.54393277943773799</v>
      </c>
      <c r="DD33" s="128">
        <v>0.52029885129570697</v>
      </c>
      <c r="DE33" s="128">
        <v>-0.373277629597765</v>
      </c>
      <c r="DF33" s="128">
        <v>-0.26447440189667726</v>
      </c>
      <c r="DG33" s="128">
        <v>17.595518629182532</v>
      </c>
      <c r="DH33" s="128">
        <v>0.48762202029039398</v>
      </c>
      <c r="DI33" s="128">
        <v>20.018678205981679</v>
      </c>
      <c r="DJ33" s="128">
        <v>0.47061645638417887</v>
      </c>
      <c r="DK33" s="128">
        <v>19.789022204400879</v>
      </c>
      <c r="DL33" s="128">
        <v>0.41106536310477348</v>
      </c>
      <c r="DM33" s="128">
        <v>20.065689693024613</v>
      </c>
      <c r="DN33" s="128">
        <v>0.39531782336256394</v>
      </c>
      <c r="DO33" s="128">
        <v>20.449230975962969</v>
      </c>
      <c r="DP33" s="128">
        <v>0.40379667973620653</v>
      </c>
      <c r="DQ33" s="128">
        <v>21.703760002150862</v>
      </c>
      <c r="DR33" s="128">
        <v>0.37461286126445564</v>
      </c>
      <c r="DS33" s="128">
        <v>20.509950910267278</v>
      </c>
      <c r="DT33" s="128">
        <v>0.39946877594469077</v>
      </c>
    </row>
    <row r="34" spans="1:124" s="125" customFormat="1" x14ac:dyDescent="0.2">
      <c r="A34" s="116">
        <v>302</v>
      </c>
      <c r="B34" s="116" t="s">
        <v>11</v>
      </c>
      <c r="C34" s="116">
        <v>27</v>
      </c>
      <c r="D34" s="116" t="s">
        <v>14</v>
      </c>
      <c r="E34" s="116">
        <v>2</v>
      </c>
      <c r="F34" s="116" t="s">
        <v>15</v>
      </c>
      <c r="G34" s="117">
        <v>23</v>
      </c>
      <c r="H34" s="117">
        <v>24</v>
      </c>
      <c r="I34" s="116" t="s">
        <v>46</v>
      </c>
      <c r="J34" s="118">
        <v>369.13</v>
      </c>
      <c r="K34" s="118">
        <v>369.13</v>
      </c>
      <c r="L34" s="118"/>
      <c r="M34" s="119">
        <v>289530</v>
      </c>
      <c r="N34" s="119">
        <v>40916</v>
      </c>
      <c r="O34" s="119">
        <v>30584</v>
      </c>
      <c r="P34" s="119">
        <v>5243</v>
      </c>
      <c r="Q34" s="119">
        <v>267072</v>
      </c>
      <c r="R34" s="119">
        <v>11216</v>
      </c>
      <c r="S34" s="119"/>
      <c r="T34" s="119">
        <v>7500</v>
      </c>
      <c r="U34" s="119">
        <v>9932</v>
      </c>
      <c r="V34" s="119"/>
      <c r="W34" s="119"/>
      <c r="X34" s="119"/>
      <c r="Y34" s="119"/>
      <c r="Z34" s="119">
        <v>23129</v>
      </c>
      <c r="AA34" s="119">
        <v>5252</v>
      </c>
      <c r="AB34" s="119">
        <v>2705</v>
      </c>
      <c r="AC34" s="119">
        <v>2266</v>
      </c>
      <c r="AD34" s="119"/>
      <c r="AE34" s="119"/>
      <c r="AF34" s="119">
        <v>109467</v>
      </c>
      <c r="AG34" s="119">
        <v>9113</v>
      </c>
      <c r="AH34" s="119">
        <v>4450</v>
      </c>
      <c r="AI34" s="119"/>
      <c r="AJ34" s="119">
        <v>2400</v>
      </c>
      <c r="AK34" s="120">
        <v>10709</v>
      </c>
      <c r="AL34" s="119">
        <v>47278</v>
      </c>
      <c r="AM34" s="119">
        <v>39097</v>
      </c>
      <c r="AN34" s="119">
        <v>9079</v>
      </c>
      <c r="AO34" s="121"/>
      <c r="AP34" s="122">
        <f t="shared" si="1"/>
        <v>0.44918944832219138</v>
      </c>
      <c r="AQ34" s="122">
        <f t="shared" si="2"/>
        <v>6.3478863908924058E-2</v>
      </c>
      <c r="AR34" s="122">
        <f t="shared" si="3"/>
        <v>4.7449349247006875E-2</v>
      </c>
      <c r="AS34" s="122">
        <f t="shared" si="4"/>
        <v>8.1342184835880554E-3</v>
      </c>
      <c r="AT34" s="122">
        <f t="shared" si="5"/>
        <v>0.41434712928644457</v>
      </c>
      <c r="AU34" s="122">
        <f t="shared" si="6"/>
        <v>1.7400990751845053E-2</v>
      </c>
      <c r="AV34" s="123">
        <f t="shared" si="7"/>
        <v>4.314957368221202E-2</v>
      </c>
      <c r="AW34" s="123">
        <f t="shared" si="8"/>
        <v>5.7141542108230636E-2</v>
      </c>
      <c r="AX34" s="123">
        <f t="shared" si="9"/>
        <v>0</v>
      </c>
      <c r="AY34" s="123">
        <f t="shared" si="10"/>
        <v>0</v>
      </c>
      <c r="AZ34" s="123">
        <f t="shared" si="11"/>
        <v>0</v>
      </c>
      <c r="BA34" s="123">
        <f t="shared" si="12"/>
        <v>0</v>
      </c>
      <c r="BB34" s="123">
        <f t="shared" si="13"/>
        <v>0.1330675319594509</v>
      </c>
      <c r="BC34" s="123">
        <f t="shared" si="14"/>
        <v>3.0216208130530338E-2</v>
      </c>
      <c r="BD34" s="123">
        <f t="shared" si="15"/>
        <v>1.5562612908051134E-2</v>
      </c>
      <c r="BE34" s="123">
        <f t="shared" si="16"/>
        <v>1.3036924528518991E-2</v>
      </c>
      <c r="BF34" s="123">
        <f t="shared" si="17"/>
        <v>0</v>
      </c>
      <c r="BG34" s="123">
        <f t="shared" si="18"/>
        <v>0</v>
      </c>
      <c r="BH34" s="123">
        <f t="shared" si="19"/>
        <v>0.62979391763609371</v>
      </c>
      <c r="BI34" s="123">
        <f t="shared" si="20"/>
        <v>5.2429608662133087E-2</v>
      </c>
      <c r="BJ34" s="123">
        <f t="shared" si="21"/>
        <v>2.5602080384779131E-2</v>
      </c>
      <c r="BK34" s="123">
        <f t="shared" si="22"/>
        <v>0</v>
      </c>
      <c r="BL34" s="123">
        <f t="shared" si="23"/>
        <v>2.2106979357608025E-2</v>
      </c>
      <c r="BM34" s="123">
        <f t="shared" si="24"/>
        <v>0.43548907086208011</v>
      </c>
      <c r="BN34" s="123">
        <f t="shared" si="25"/>
        <v>0.36013190497683373</v>
      </c>
      <c r="BO34" s="123">
        <f t="shared" si="26"/>
        <v>8.3628860661551355E-2</v>
      </c>
      <c r="BP34" s="123"/>
      <c r="BQ34" s="123">
        <f t="shared" si="27"/>
        <v>0.53482872702054363</v>
      </c>
      <c r="BR34" s="123">
        <f t="shared" si="28"/>
        <v>0.36765541538811231</v>
      </c>
      <c r="BS34" s="123">
        <f t="shared" si="29"/>
        <v>0.78681793763270313</v>
      </c>
      <c r="BT34" s="123">
        <f t="shared" si="30"/>
        <v>0.70496522411128282</v>
      </c>
      <c r="BU34" s="123">
        <f t="shared" si="31"/>
        <v>0.79092255422946245</v>
      </c>
      <c r="BV34" s="123">
        <f t="shared" si="32"/>
        <v>0.97547366484763021</v>
      </c>
      <c r="BW34" s="123">
        <f t="shared" si="33"/>
        <v>0.18845483228163401</v>
      </c>
      <c r="BX34" s="118">
        <v>1.8575697257513253</v>
      </c>
      <c r="BY34" s="118">
        <v>2.1278405474522799</v>
      </c>
      <c r="BZ34" s="118">
        <v>0.27027082170095462</v>
      </c>
      <c r="CA34" s="141"/>
      <c r="CB34" s="141">
        <v>11.3733888087406</v>
      </c>
      <c r="CC34" s="141">
        <v>18.164293229801402</v>
      </c>
      <c r="CD34" s="141">
        <v>24.0723790393711</v>
      </c>
      <c r="CE34" s="141"/>
      <c r="CF34" s="126">
        <v>173814</v>
      </c>
      <c r="CG34" s="127">
        <v>4.3989854236244949E-2</v>
      </c>
      <c r="CH34" s="127">
        <v>2.3903311983331704E-2</v>
      </c>
      <c r="CI34" s="127">
        <v>3.7061544708409631E-2</v>
      </c>
      <c r="CJ34" s="127">
        <v>0.11552381917604423</v>
      </c>
      <c r="CK34" s="127">
        <v>1.0863121182827101E-3</v>
      </c>
      <c r="CL34" s="127">
        <v>0</v>
      </c>
      <c r="CM34" s="124"/>
      <c r="CN34" s="127">
        <v>0.11546291184540462</v>
      </c>
      <c r="CO34" s="127">
        <v>0.12384413174699385</v>
      </c>
      <c r="CP34" s="127">
        <v>0.17339975390857967</v>
      </c>
      <c r="CQ34" s="127">
        <v>0.87914146542056071</v>
      </c>
      <c r="CR34" s="127">
        <v>3.7220134213470524E-3</v>
      </c>
      <c r="CS34" s="127">
        <v>9.6657522186697573E-3</v>
      </c>
      <c r="CT34" s="124"/>
      <c r="CU34" s="127">
        <v>0.12612810238524505</v>
      </c>
      <c r="CV34" s="127">
        <v>0.31247382538322416</v>
      </c>
      <c r="CW34" s="127">
        <v>0.46488033060227574</v>
      </c>
      <c r="CX34" s="127">
        <v>3.0907596860576008</v>
      </c>
      <c r="CY34" s="127">
        <v>2.8347525398094895E-3</v>
      </c>
      <c r="CZ34" s="127">
        <v>1.7623338674037092E-2</v>
      </c>
      <c r="DB34" s="128">
        <v>0.42722336926777954</v>
      </c>
      <c r="DC34" s="128">
        <v>0.5198434210775269</v>
      </c>
      <c r="DD34" s="128">
        <v>0.48630177615076942</v>
      </c>
      <c r="DE34" s="128">
        <v>-0.42509750305101546</v>
      </c>
      <c r="DF34" s="128">
        <v>-0.28412805141899333</v>
      </c>
      <c r="DG34" s="128"/>
      <c r="DH34" s="128"/>
      <c r="DI34" s="128"/>
      <c r="DJ34" s="128"/>
      <c r="DK34" s="128"/>
      <c r="DL34" s="128"/>
      <c r="DM34" s="128"/>
      <c r="DN34" s="128"/>
      <c r="DO34" s="128"/>
      <c r="DP34" s="128"/>
      <c r="DQ34" s="128"/>
      <c r="DR34" s="128"/>
      <c r="DS34" s="128"/>
      <c r="DT34" s="128"/>
    </row>
    <row r="35" spans="1:124" s="125" customFormat="1" x14ac:dyDescent="0.2">
      <c r="A35" s="116">
        <v>302</v>
      </c>
      <c r="B35" s="116" t="s">
        <v>11</v>
      </c>
      <c r="C35" s="116">
        <v>27</v>
      </c>
      <c r="D35" s="116" t="s">
        <v>14</v>
      </c>
      <c r="E35" s="116">
        <v>2</v>
      </c>
      <c r="F35" s="116" t="s">
        <v>15</v>
      </c>
      <c r="G35" s="117">
        <v>28</v>
      </c>
      <c r="H35" s="117">
        <v>29</v>
      </c>
      <c r="I35" s="116" t="s">
        <v>47</v>
      </c>
      <c r="J35" s="118">
        <v>369.18</v>
      </c>
      <c r="K35" s="118">
        <v>369.18</v>
      </c>
      <c r="L35" s="118"/>
      <c r="M35" s="119">
        <v>1400785</v>
      </c>
      <c r="N35" s="119">
        <v>225321</v>
      </c>
      <c r="O35" s="119">
        <v>248977</v>
      </c>
      <c r="P35" s="119">
        <v>21200</v>
      </c>
      <c r="Q35" s="119">
        <v>1853014</v>
      </c>
      <c r="R35" s="119">
        <v>80858</v>
      </c>
      <c r="S35" s="119"/>
      <c r="T35" s="119">
        <v>20522</v>
      </c>
      <c r="U35" s="119">
        <v>15282</v>
      </c>
      <c r="V35" s="119">
        <v>1049</v>
      </c>
      <c r="W35" s="119">
        <v>1215</v>
      </c>
      <c r="X35" s="119"/>
      <c r="Y35" s="119"/>
      <c r="Z35" s="119">
        <v>31338</v>
      </c>
      <c r="AA35" s="119">
        <v>8049</v>
      </c>
      <c r="AB35" s="119">
        <v>5685</v>
      </c>
      <c r="AC35" s="119">
        <v>4239</v>
      </c>
      <c r="AD35" s="119">
        <v>1128</v>
      </c>
      <c r="AE35" s="119">
        <v>1331</v>
      </c>
      <c r="AF35" s="119">
        <v>109957</v>
      </c>
      <c r="AG35" s="119">
        <v>10776</v>
      </c>
      <c r="AH35" s="119">
        <v>5307</v>
      </c>
      <c r="AI35" s="119">
        <v>1138</v>
      </c>
      <c r="AJ35" s="119">
        <v>3014</v>
      </c>
      <c r="AK35" s="120">
        <v>8308</v>
      </c>
      <c r="AL35" s="119">
        <v>41106</v>
      </c>
      <c r="AM35" s="119">
        <v>34105</v>
      </c>
      <c r="AN35" s="119">
        <v>8822</v>
      </c>
      <c r="AO35" s="121"/>
      <c r="AP35" s="122">
        <f t="shared" si="1"/>
        <v>0.36572540797957265</v>
      </c>
      <c r="AQ35" s="122">
        <f t="shared" si="2"/>
        <v>5.8828167528468166E-2</v>
      </c>
      <c r="AR35" s="122">
        <f t="shared" si="3"/>
        <v>6.5004418881220216E-2</v>
      </c>
      <c r="AS35" s="122">
        <f t="shared" si="4"/>
        <v>5.5350240394970961E-3</v>
      </c>
      <c r="AT35" s="122">
        <f t="shared" si="5"/>
        <v>0.48379608658135242</v>
      </c>
      <c r="AU35" s="122">
        <f t="shared" si="6"/>
        <v>2.1110894989889443E-2</v>
      </c>
      <c r="AV35" s="123">
        <f t="shared" si="7"/>
        <v>9.5062952223014849E-2</v>
      </c>
      <c r="AW35" s="123">
        <f t="shared" si="8"/>
        <v>7.0789983231269518E-2</v>
      </c>
      <c r="AX35" s="123">
        <f t="shared" si="9"/>
        <v>4.8592260443398585E-3</v>
      </c>
      <c r="AY35" s="123">
        <f t="shared" si="10"/>
        <v>5.6281788788111803E-3</v>
      </c>
      <c r="AZ35" s="123">
        <f t="shared" si="11"/>
        <v>0</v>
      </c>
      <c r="BA35" s="123">
        <f t="shared" si="12"/>
        <v>0</v>
      </c>
      <c r="BB35" s="123">
        <f t="shared" si="13"/>
        <v>0.14516532485941133</v>
      </c>
      <c r="BC35" s="123">
        <f t="shared" si="14"/>
        <v>3.7284947979877525E-2</v>
      </c>
      <c r="BD35" s="123">
        <f t="shared" si="15"/>
        <v>2.6334318457647374E-2</v>
      </c>
      <c r="BE35" s="123">
        <f t="shared" si="16"/>
        <v>1.9636090754963451E-2</v>
      </c>
      <c r="BF35" s="123">
        <f t="shared" si="17"/>
        <v>5.2251734776123555E-3</v>
      </c>
      <c r="BG35" s="123">
        <f t="shared" si="18"/>
        <v>6.1655194137429474E-3</v>
      </c>
      <c r="BH35" s="123">
        <f t="shared" si="19"/>
        <v>0.50934787240941648</v>
      </c>
      <c r="BI35" s="123">
        <f t="shared" si="20"/>
        <v>4.9917082796764836E-2</v>
      </c>
      <c r="BJ35" s="123">
        <f t="shared" si="21"/>
        <v>2.458332947312834E-2</v>
      </c>
      <c r="BK35" s="123">
        <f t="shared" si="22"/>
        <v>1.1793601608406827E-2</v>
      </c>
      <c r="BL35" s="123">
        <f t="shared" si="23"/>
        <v>3.1235426403987854E-2</v>
      </c>
      <c r="BM35" s="123">
        <f t="shared" si="24"/>
        <v>0.42599981345797105</v>
      </c>
      <c r="BN35" s="123">
        <f t="shared" si="25"/>
        <v>0.35344532764034697</v>
      </c>
      <c r="BO35" s="123">
        <f t="shared" si="26"/>
        <v>9.1426321080285616E-2</v>
      </c>
      <c r="BP35" s="123"/>
      <c r="BQ35" s="123">
        <f t="shared" si="27"/>
        <v>0.6090593313854632</v>
      </c>
      <c r="BR35" s="123">
        <f t="shared" si="28"/>
        <v>9.0840669191163417E-2</v>
      </c>
      <c r="BS35" s="123">
        <f t="shared" si="29"/>
        <v>0.6823558709998756</v>
      </c>
      <c r="BT35" s="123">
        <f t="shared" si="30"/>
        <v>0.59388705252014606</v>
      </c>
      <c r="BU35" s="123">
        <f t="shared" si="31"/>
        <v>0.67997533528595644</v>
      </c>
      <c r="BV35" s="123">
        <f t="shared" si="32"/>
        <v>0.95291716278278626</v>
      </c>
      <c r="BW35" s="123">
        <f t="shared" si="33"/>
        <v>0.20020424373085216</v>
      </c>
      <c r="BX35" s="118">
        <v>2.1617373187246991</v>
      </c>
      <c r="BY35" s="118">
        <v>2.3525891684035822</v>
      </c>
      <c r="BZ35" s="118">
        <v>0.19085184967888313</v>
      </c>
      <c r="CA35" s="141"/>
      <c r="CB35" s="141">
        <v>17.067425223151801</v>
      </c>
      <c r="CC35" s="141">
        <v>23.376851854751902</v>
      </c>
      <c r="CD35" s="141">
        <v>29.988591043443598</v>
      </c>
      <c r="CE35" s="141"/>
      <c r="CF35" s="126">
        <v>215878</v>
      </c>
      <c r="CG35" s="127">
        <v>1.1292711741302199E-2</v>
      </c>
      <c r="CH35" s="127">
        <v>5.391048160047221E-3</v>
      </c>
      <c r="CI35" s="127">
        <v>5.6543437003177006E-3</v>
      </c>
      <c r="CJ35" s="127">
        <v>3.5484538933018867E-2</v>
      </c>
      <c r="CK35" s="127">
        <v>1.9445894006089539E-4</v>
      </c>
      <c r="CL35" s="127">
        <v>0</v>
      </c>
      <c r="CM35" s="124"/>
      <c r="CN35" s="127">
        <v>2.9640684265037104E-2</v>
      </c>
      <c r="CO35" s="127">
        <v>2.7931262372881356E-2</v>
      </c>
      <c r="CP35" s="127">
        <v>2.6454963328259237E-2</v>
      </c>
      <c r="CQ35" s="127">
        <v>0.27003893898113207</v>
      </c>
      <c r="CR35" s="127">
        <v>6.6627148185712578E-4</v>
      </c>
      <c r="CS35" s="127">
        <v>1.6652302640950802E-3</v>
      </c>
      <c r="CT35" s="124"/>
      <c r="CU35" s="127">
        <v>3.2378563817573716E-2</v>
      </c>
      <c r="CV35" s="127">
        <v>7.0473976266126989E-2</v>
      </c>
      <c r="CW35" s="127">
        <v>7.092508392253101E-2</v>
      </c>
      <c r="CX35" s="127">
        <v>0.9493642366981131</v>
      </c>
      <c r="CY35" s="127">
        <v>5.0744437528480628E-4</v>
      </c>
      <c r="CZ35" s="127">
        <v>3.0361751729698979E-3</v>
      </c>
      <c r="DB35" s="128">
        <v>0.12863025524051519</v>
      </c>
      <c r="DC35" s="128">
        <v>0.57796650137202699</v>
      </c>
      <c r="DD35" s="128">
        <v>0.56024128553595243</v>
      </c>
      <c r="DE35" s="128">
        <v>-0.32546485117126911</v>
      </c>
      <c r="DF35" s="128">
        <v>-0.23809768420023897</v>
      </c>
      <c r="DG35" s="128">
        <v>19.864433424801796</v>
      </c>
      <c r="DH35" s="128">
        <v>6.9365491494694467E-2</v>
      </c>
      <c r="DI35" s="128">
        <v>22.515080345997021</v>
      </c>
      <c r="DJ35" s="128">
        <v>0.10529008690721947</v>
      </c>
      <c r="DK35" s="128">
        <v>21.701717377107911</v>
      </c>
      <c r="DL35" s="128">
        <v>5.8475109331037937E-2</v>
      </c>
      <c r="DM35" s="128">
        <v>22.162667490637499</v>
      </c>
      <c r="DN35" s="128">
        <v>8.8443673002107537E-2</v>
      </c>
      <c r="DO35" s="128">
        <v>22.217306930886682</v>
      </c>
      <c r="DP35" s="128">
        <v>5.0870905318358806E-2</v>
      </c>
      <c r="DQ35" s="128">
        <v>24.931122545939335</v>
      </c>
      <c r="DR35" s="128">
        <v>2.5163559038622982E-2</v>
      </c>
      <c r="DS35" s="128">
        <v>22.314118400703656</v>
      </c>
      <c r="DT35" s="128">
        <v>5.3477698304122835E-2</v>
      </c>
    </row>
    <row r="36" spans="1:124" s="125" customFormat="1" x14ac:dyDescent="0.2">
      <c r="A36" s="116">
        <v>302</v>
      </c>
      <c r="B36" s="116" t="s">
        <v>11</v>
      </c>
      <c r="C36" s="116">
        <v>27</v>
      </c>
      <c r="D36" s="116" t="s">
        <v>14</v>
      </c>
      <c r="E36" s="116">
        <v>2</v>
      </c>
      <c r="F36" s="116" t="s">
        <v>15</v>
      </c>
      <c r="G36" s="117">
        <v>31</v>
      </c>
      <c r="H36" s="117">
        <v>32</v>
      </c>
      <c r="I36" s="116" t="s">
        <v>48</v>
      </c>
      <c r="J36" s="118">
        <v>369.21</v>
      </c>
      <c r="K36" s="118">
        <v>369.21</v>
      </c>
      <c r="L36" s="118"/>
      <c r="M36" s="119">
        <v>508052</v>
      </c>
      <c r="N36" s="119">
        <v>95857</v>
      </c>
      <c r="O36" s="119">
        <v>111446</v>
      </c>
      <c r="P36" s="119">
        <v>10275</v>
      </c>
      <c r="Q36" s="119">
        <v>699883</v>
      </c>
      <c r="R36" s="119">
        <v>36317</v>
      </c>
      <c r="S36" s="119"/>
      <c r="T36" s="119">
        <v>10629</v>
      </c>
      <c r="U36" s="119">
        <v>7015</v>
      </c>
      <c r="V36" s="119"/>
      <c r="W36" s="119"/>
      <c r="X36" s="119"/>
      <c r="Y36" s="119"/>
      <c r="Z36" s="119">
        <v>19333</v>
      </c>
      <c r="AA36" s="119">
        <v>4950</v>
      </c>
      <c r="AB36" s="119">
        <v>3138</v>
      </c>
      <c r="AC36" s="119">
        <v>2462</v>
      </c>
      <c r="AD36" s="119"/>
      <c r="AE36" s="119"/>
      <c r="AF36" s="119">
        <v>92768</v>
      </c>
      <c r="AG36" s="119">
        <v>7632</v>
      </c>
      <c r="AH36" s="119">
        <v>3539</v>
      </c>
      <c r="AI36" s="119"/>
      <c r="AJ36" s="119">
        <v>1778</v>
      </c>
      <c r="AK36" s="120">
        <v>7216</v>
      </c>
      <c r="AL36" s="119">
        <v>26120</v>
      </c>
      <c r="AM36" s="119">
        <v>34452</v>
      </c>
      <c r="AN36" s="119">
        <v>12512</v>
      </c>
      <c r="AO36" s="121"/>
      <c r="AP36" s="122">
        <f t="shared" si="1"/>
        <v>0.34754520019427704</v>
      </c>
      <c r="AQ36" s="122">
        <f t="shared" si="2"/>
        <v>6.5573288275654493E-2</v>
      </c>
      <c r="AR36" s="122">
        <f t="shared" si="3"/>
        <v>7.6237318976898824E-2</v>
      </c>
      <c r="AS36" s="122">
        <f t="shared" si="4"/>
        <v>7.0288610850782925E-3</v>
      </c>
      <c r="AT36" s="122">
        <f t="shared" si="5"/>
        <v>0.47877181341195624</v>
      </c>
      <c r="AU36" s="122">
        <f t="shared" si="6"/>
        <v>2.4843518056135119E-2</v>
      </c>
      <c r="AV36" s="123">
        <f t="shared" si="7"/>
        <v>7.0174164498963465E-2</v>
      </c>
      <c r="AW36" s="123">
        <f t="shared" si="8"/>
        <v>4.6314024269473016E-2</v>
      </c>
      <c r="AX36" s="123">
        <f t="shared" si="9"/>
        <v>0</v>
      </c>
      <c r="AY36" s="123">
        <f t="shared" si="10"/>
        <v>0</v>
      </c>
      <c r="AZ36" s="123">
        <f t="shared" si="11"/>
        <v>0</v>
      </c>
      <c r="BA36" s="123">
        <f t="shared" si="12"/>
        <v>0</v>
      </c>
      <c r="BB36" s="123">
        <f t="shared" si="13"/>
        <v>0.12763920615847782</v>
      </c>
      <c r="BC36" s="123">
        <f t="shared" si="14"/>
        <v>3.268060158715487E-2</v>
      </c>
      <c r="BD36" s="123">
        <f t="shared" si="15"/>
        <v>2.0717520763735755E-2</v>
      </c>
      <c r="BE36" s="123">
        <f t="shared" si="16"/>
        <v>1.6254472951025313E-2</v>
      </c>
      <c r="BF36" s="123">
        <f t="shared" si="17"/>
        <v>0</v>
      </c>
      <c r="BG36" s="123">
        <f t="shared" si="18"/>
        <v>0</v>
      </c>
      <c r="BH36" s="123">
        <f t="shared" si="19"/>
        <v>0.6124674844519562</v>
      </c>
      <c r="BI36" s="123">
        <f t="shared" si="20"/>
        <v>5.0387545719831513E-2</v>
      </c>
      <c r="BJ36" s="123">
        <f t="shared" si="21"/>
        <v>2.3364979599382038E-2</v>
      </c>
      <c r="BK36" s="123">
        <f t="shared" si="22"/>
        <v>0</v>
      </c>
      <c r="BL36" s="123">
        <f t="shared" si="23"/>
        <v>2.1662321206657082E-2</v>
      </c>
      <c r="BM36" s="123">
        <f t="shared" si="24"/>
        <v>0.31823387509442236</v>
      </c>
      <c r="BN36" s="123">
        <f t="shared" si="25"/>
        <v>0.41974706986037674</v>
      </c>
      <c r="BO36" s="123">
        <f t="shared" si="26"/>
        <v>0.15244036160725163</v>
      </c>
      <c r="BP36" s="123"/>
      <c r="BQ36" s="123">
        <f t="shared" si="27"/>
        <v>0.62245416412296417</v>
      </c>
      <c r="BR36" s="123">
        <f t="shared" si="28"/>
        <v>0.16139294349958902</v>
      </c>
      <c r="BS36" s="123">
        <f t="shared" si="29"/>
        <v>0.75846291931493959</v>
      </c>
      <c r="BT36" s="123">
        <f t="shared" si="30"/>
        <v>0.68872638182560586</v>
      </c>
      <c r="BU36" s="123">
        <f t="shared" si="31"/>
        <v>0.87557732680195932</v>
      </c>
      <c r="BV36" s="123">
        <f t="shared" si="32"/>
        <v>0.97624963265742304</v>
      </c>
      <c r="BW36" s="123">
        <f t="shared" si="33"/>
        <v>0.26641682991227322</v>
      </c>
      <c r="BX36" s="118">
        <v>2.1790652811886471</v>
      </c>
      <c r="BY36" s="118">
        <v>2.3970415925862572</v>
      </c>
      <c r="BZ36" s="118">
        <v>0.21797631139761009</v>
      </c>
      <c r="CA36" s="141"/>
      <c r="CB36" s="141">
        <v>18.0382448750943</v>
      </c>
      <c r="CC36" s="141">
        <v>24.295445456497301</v>
      </c>
      <c r="CD36" s="141">
        <v>31.155533147426802</v>
      </c>
      <c r="CE36" s="141"/>
      <c r="CF36" s="126">
        <v>151466</v>
      </c>
      <c r="CG36" s="127">
        <v>2.1845818958256241E-2</v>
      </c>
      <c r="CH36" s="127">
        <v>8.8911475853615269E-3</v>
      </c>
      <c r="CI36" s="127">
        <v>8.8630605932738735E-3</v>
      </c>
      <c r="CJ36" s="127">
        <v>5.1368864706569338E-2</v>
      </c>
      <c r="CK36" s="127">
        <v>3.6123343476838273E-4</v>
      </c>
      <c r="CL36" s="127">
        <v>0</v>
      </c>
      <c r="CM36" s="124"/>
      <c r="CN36" s="127">
        <v>5.7340082443135744E-2</v>
      </c>
      <c r="CO36" s="127">
        <v>4.6065434518501522E-2</v>
      </c>
      <c r="CP36" s="127">
        <v>4.1467578802828281E-2</v>
      </c>
      <c r="CQ36" s="127">
        <v>0.39091937331386856</v>
      </c>
      <c r="CR36" s="127">
        <v>1.237688201962328E-3</v>
      </c>
      <c r="CS36" s="127">
        <v>2.6013218852713603E-3</v>
      </c>
      <c r="CT36" s="124"/>
      <c r="CU36" s="127">
        <v>6.2636526946847959E-2</v>
      </c>
      <c r="CV36" s="127">
        <v>0.11622870085877923</v>
      </c>
      <c r="CW36" s="127">
        <v>0.11117352423290204</v>
      </c>
      <c r="CX36" s="127">
        <v>1.3743383597080292</v>
      </c>
      <c r="CY36" s="127">
        <v>9.4264565352780391E-4</v>
      </c>
      <c r="CZ36" s="127">
        <v>4.7429290082330591E-3</v>
      </c>
      <c r="DB36" s="128">
        <v>0.20792557726363806</v>
      </c>
      <c r="DC36" s="128">
        <v>0.61155116619945993</v>
      </c>
      <c r="DD36" s="128">
        <v>0.59373453684056232</v>
      </c>
      <c r="DE36" s="128">
        <v>-0.29977194220174475</v>
      </c>
      <c r="DF36" s="128">
        <v>-0.21358453284620849</v>
      </c>
      <c r="DG36" s="128">
        <v>22.103411079963994</v>
      </c>
      <c r="DH36" s="128">
        <v>0.51509723286924647</v>
      </c>
      <c r="DI36" s="128">
        <v>24.608408552535145</v>
      </c>
      <c r="DJ36" s="128">
        <v>0.47828557255412363</v>
      </c>
      <c r="DK36" s="128">
        <v>23.589175540409649</v>
      </c>
      <c r="DL36" s="128">
        <v>0.43422696730886901</v>
      </c>
      <c r="DM36" s="128">
        <v>23.921063184129522</v>
      </c>
      <c r="DN36" s="128">
        <v>0.40175988094540677</v>
      </c>
      <c r="DO36" s="128">
        <v>23.769139717700657</v>
      </c>
      <c r="DP36" s="128">
        <v>0.33743405646126373</v>
      </c>
      <c r="DQ36" s="128">
        <v>26.665393901382224</v>
      </c>
      <c r="DR36" s="128">
        <v>0.29958151423670842</v>
      </c>
      <c r="DS36" s="128">
        <v>23.99081795331934</v>
      </c>
      <c r="DT36" s="128">
        <v>0.37531821702780283</v>
      </c>
    </row>
    <row r="37" spans="1:124" s="125" customFormat="1" x14ac:dyDescent="0.2">
      <c r="A37" s="116">
        <v>302</v>
      </c>
      <c r="B37" s="116" t="s">
        <v>11</v>
      </c>
      <c r="C37" s="116">
        <v>27</v>
      </c>
      <c r="D37" s="116" t="s">
        <v>14</v>
      </c>
      <c r="E37" s="116">
        <v>2</v>
      </c>
      <c r="F37" s="116" t="s">
        <v>15</v>
      </c>
      <c r="G37" s="117">
        <v>40</v>
      </c>
      <c r="H37" s="117">
        <v>42</v>
      </c>
      <c r="I37" s="116" t="s">
        <v>49</v>
      </c>
      <c r="J37" s="118">
        <v>369.3</v>
      </c>
      <c r="K37" s="118">
        <v>369.3</v>
      </c>
      <c r="L37" s="118"/>
      <c r="M37" s="119">
        <v>2137280</v>
      </c>
      <c r="N37" s="119">
        <v>304636</v>
      </c>
      <c r="O37" s="119">
        <v>281256</v>
      </c>
      <c r="P37" s="119">
        <v>25967</v>
      </c>
      <c r="Q37" s="119">
        <v>2684005</v>
      </c>
      <c r="R37" s="119">
        <v>84655</v>
      </c>
      <c r="S37" s="119"/>
      <c r="T37" s="119">
        <v>23893</v>
      </c>
      <c r="U37" s="119">
        <v>13239</v>
      </c>
      <c r="V37" s="119"/>
      <c r="W37" s="119"/>
      <c r="X37" s="119"/>
      <c r="Y37" s="119"/>
      <c r="Z37" s="119">
        <v>33725</v>
      </c>
      <c r="AA37" s="119">
        <v>7835</v>
      </c>
      <c r="AB37" s="119">
        <v>5752</v>
      </c>
      <c r="AC37" s="119">
        <v>3271</v>
      </c>
      <c r="AD37" s="119">
        <v>1263</v>
      </c>
      <c r="AE37" s="119">
        <v>1045</v>
      </c>
      <c r="AF37" s="119">
        <v>99807</v>
      </c>
      <c r="AG37" s="119">
        <v>10371</v>
      </c>
      <c r="AH37" s="119">
        <v>5191</v>
      </c>
      <c r="AI37" s="119">
        <v>1304</v>
      </c>
      <c r="AJ37" s="119">
        <v>2701</v>
      </c>
      <c r="AK37" s="120">
        <v>5840</v>
      </c>
      <c r="AL37" s="119">
        <v>25864</v>
      </c>
      <c r="AM37" s="119">
        <v>19389</v>
      </c>
      <c r="AN37" s="119">
        <v>6634</v>
      </c>
      <c r="AO37" s="121"/>
      <c r="AP37" s="122">
        <f t="shared" si="1"/>
        <v>0.38734285174215299</v>
      </c>
      <c r="AQ37" s="122">
        <f t="shared" si="2"/>
        <v>5.5209695025135931E-2</v>
      </c>
      <c r="AR37" s="122">
        <f t="shared" si="3"/>
        <v>5.0972498273315139E-2</v>
      </c>
      <c r="AS37" s="122">
        <f t="shared" si="4"/>
        <v>4.706043116104809E-3</v>
      </c>
      <c r="AT37" s="122">
        <f t="shared" si="5"/>
        <v>0.48642674370704697</v>
      </c>
      <c r="AU37" s="122">
        <f t="shared" si="6"/>
        <v>1.5342168136244181E-2</v>
      </c>
      <c r="AV37" s="123">
        <f t="shared" si="7"/>
        <v>0.11632877619381475</v>
      </c>
      <c r="AW37" s="123">
        <f t="shared" si="8"/>
        <v>6.4457232998364103E-2</v>
      </c>
      <c r="AX37" s="123">
        <f t="shared" si="9"/>
        <v>0</v>
      </c>
      <c r="AY37" s="123">
        <f t="shared" si="10"/>
        <v>0</v>
      </c>
      <c r="AZ37" s="123">
        <f t="shared" si="11"/>
        <v>0</v>
      </c>
      <c r="BA37" s="123">
        <f t="shared" si="12"/>
        <v>0</v>
      </c>
      <c r="BB37" s="123">
        <f t="shared" si="13"/>
        <v>0.16419821609410298</v>
      </c>
      <c r="BC37" s="123">
        <f t="shared" si="14"/>
        <v>3.8146568512892422E-2</v>
      </c>
      <c r="BD37" s="123">
        <f t="shared" si="15"/>
        <v>2.8004985588533145E-2</v>
      </c>
      <c r="BE37" s="123">
        <f t="shared" si="16"/>
        <v>1.5925644621017372E-2</v>
      </c>
      <c r="BF37" s="123">
        <f t="shared" si="17"/>
        <v>6.1492171068006545E-3</v>
      </c>
      <c r="BG37" s="123">
        <f t="shared" si="18"/>
        <v>5.0878320479862899E-3</v>
      </c>
      <c r="BH37" s="123">
        <f t="shared" si="19"/>
        <v>0.48593421360130873</v>
      </c>
      <c r="BI37" s="123">
        <f t="shared" si="20"/>
        <v>5.0493690114512733E-2</v>
      </c>
      <c r="BJ37" s="123">
        <f t="shared" si="21"/>
        <v>2.5273623120666822E-2</v>
      </c>
      <c r="BK37" s="123">
        <f t="shared" si="22"/>
        <v>2.1123566383723192E-2</v>
      </c>
      <c r="BL37" s="123">
        <f t="shared" si="23"/>
        <v>4.3753644787144434E-2</v>
      </c>
      <c r="BM37" s="123">
        <f t="shared" si="24"/>
        <v>0.4189723320158103</v>
      </c>
      <c r="BN37" s="123">
        <f t="shared" si="25"/>
        <v>0.31408345752608047</v>
      </c>
      <c r="BO37" s="123">
        <f t="shared" si="26"/>
        <v>0.1074645240717942</v>
      </c>
      <c r="BP37" s="123"/>
      <c r="BQ37" s="123">
        <f t="shared" si="27"/>
        <v>0.56262759973238152</v>
      </c>
      <c r="BR37" s="123">
        <f t="shared" si="28"/>
        <v>6.2357642120325421E-2</v>
      </c>
      <c r="BS37" s="123">
        <f t="shared" si="29"/>
        <v>0.6409317674248064</v>
      </c>
      <c r="BT37" s="123">
        <f t="shared" si="30"/>
        <v>0.55914598961338713</v>
      </c>
      <c r="BU37" s="123">
        <f t="shared" si="31"/>
        <v>0.62355484538020489</v>
      </c>
      <c r="BV37" s="123">
        <f t="shared" si="32"/>
        <v>0.92834394904458595</v>
      </c>
      <c r="BW37" s="123">
        <f t="shared" si="33"/>
        <v>0.24276356716800235</v>
      </c>
      <c r="BX37" s="118">
        <v>2.1323219638845128</v>
      </c>
      <c r="BY37" s="118">
        <v>2.2077221372617277</v>
      </c>
      <c r="BZ37" s="118">
        <v>7.5400173377214941E-2</v>
      </c>
      <c r="CA37" s="141"/>
      <c r="CB37" s="141">
        <v>13.5302549824458</v>
      </c>
      <c r="CC37" s="141">
        <v>20.136754771890299</v>
      </c>
      <c r="CD37" s="141">
        <v>26.239800518824801</v>
      </c>
      <c r="CE37" s="141"/>
      <c r="CF37" s="126">
        <v>205392</v>
      </c>
      <c r="CG37" s="127">
        <v>7.0417960279233419E-3</v>
      </c>
      <c r="CH37" s="127">
        <v>3.7937507585446232E-3</v>
      </c>
      <c r="CI37" s="127">
        <v>4.7622783440566608E-3</v>
      </c>
      <c r="CJ37" s="127">
        <v>2.7563120742480841E-2</v>
      </c>
      <c r="CK37" s="127">
        <v>1.2773162349250468E-4</v>
      </c>
      <c r="CL37" s="127">
        <v>0</v>
      </c>
      <c r="CM37" s="124"/>
      <c r="CN37" s="127">
        <v>1.8483040876628238E-2</v>
      </c>
      <c r="CO37" s="127">
        <v>1.9655592877007317E-2</v>
      </c>
      <c r="CP37" s="127">
        <v>2.2281259440225278E-2</v>
      </c>
      <c r="CQ37" s="127">
        <v>0.20975658988716447</v>
      </c>
      <c r="CR37" s="127">
        <v>4.3764476983016045E-4</v>
      </c>
      <c r="CS37" s="127">
        <v>1.5132818180709942E-3</v>
      </c>
      <c r="CT37" s="124"/>
      <c r="CU37" s="127">
        <v>2.0190300372810301E-2</v>
      </c>
      <c r="CV37" s="127">
        <v>4.9593454367310497E-2</v>
      </c>
      <c r="CW37" s="127">
        <v>5.9735489937707997E-2</v>
      </c>
      <c r="CX37" s="127">
        <v>0.73743218515808528</v>
      </c>
      <c r="CY37" s="127">
        <v>3.3331814863832223E-4</v>
      </c>
      <c r="CZ37" s="127">
        <v>2.7591311452837991E-3</v>
      </c>
      <c r="DB37" s="128">
        <v>8.4234625404594615E-2</v>
      </c>
      <c r="DC37" s="128">
        <v>0.56393993097658801</v>
      </c>
      <c r="DD37" s="128">
        <v>0.54545454545454541</v>
      </c>
      <c r="DE37" s="128">
        <v>-0.33961973363339953</v>
      </c>
      <c r="DF37" s="128">
        <v>-0.24876715317044643</v>
      </c>
      <c r="DG37" s="128">
        <v>18.929328731772532</v>
      </c>
      <c r="DH37" s="128"/>
      <c r="DI37" s="128">
        <v>21.590909090909086</v>
      </c>
      <c r="DJ37" s="128"/>
      <c r="DK37" s="128">
        <v>20.913424120884251</v>
      </c>
      <c r="DL37" s="128"/>
      <c r="DM37" s="128">
        <v>21.386363636363633</v>
      </c>
      <c r="DN37" s="128"/>
      <c r="DO37" s="128">
        <v>21.514468739662586</v>
      </c>
      <c r="DP37" s="128"/>
      <c r="DQ37" s="128">
        <v>23.975667979745531</v>
      </c>
      <c r="DR37" s="128"/>
      <c r="DS37" s="128">
        <v>21.584326723141466</v>
      </c>
      <c r="DT37" s="128"/>
    </row>
    <row r="38" spans="1:124" s="125" customFormat="1" x14ac:dyDescent="0.2">
      <c r="A38" s="116">
        <v>302</v>
      </c>
      <c r="B38" s="116" t="s">
        <v>11</v>
      </c>
      <c r="C38" s="116">
        <v>27</v>
      </c>
      <c r="D38" s="116" t="s">
        <v>14</v>
      </c>
      <c r="E38" s="116">
        <v>2</v>
      </c>
      <c r="F38" s="116" t="s">
        <v>15</v>
      </c>
      <c r="G38" s="117">
        <v>44</v>
      </c>
      <c r="H38" s="117">
        <v>45</v>
      </c>
      <c r="I38" s="116" t="s">
        <v>50</v>
      </c>
      <c r="J38" s="118">
        <v>369.34</v>
      </c>
      <c r="K38" s="118">
        <v>369.34</v>
      </c>
      <c r="L38" s="118"/>
      <c r="M38" s="119">
        <v>596985</v>
      </c>
      <c r="N38" s="119">
        <v>100727</v>
      </c>
      <c r="O38" s="119">
        <v>108563</v>
      </c>
      <c r="P38" s="119">
        <v>11608</v>
      </c>
      <c r="Q38" s="119">
        <v>728562</v>
      </c>
      <c r="R38" s="119">
        <v>32573</v>
      </c>
      <c r="S38" s="119"/>
      <c r="T38" s="119">
        <v>10142</v>
      </c>
      <c r="U38" s="119">
        <v>8128</v>
      </c>
      <c r="V38" s="119"/>
      <c r="W38" s="119"/>
      <c r="X38" s="119"/>
      <c r="Y38" s="119"/>
      <c r="Z38" s="119">
        <v>23268</v>
      </c>
      <c r="AA38" s="119">
        <v>4853</v>
      </c>
      <c r="AB38" s="119">
        <v>3392</v>
      </c>
      <c r="AC38" s="119">
        <v>2211</v>
      </c>
      <c r="AD38" s="119"/>
      <c r="AE38" s="119"/>
      <c r="AF38" s="119">
        <v>87310</v>
      </c>
      <c r="AG38" s="119">
        <v>8898</v>
      </c>
      <c r="AH38" s="119">
        <v>4592</v>
      </c>
      <c r="AI38" s="119"/>
      <c r="AJ38" s="119">
        <v>2620</v>
      </c>
      <c r="AK38" s="120">
        <v>6765</v>
      </c>
      <c r="AL38" s="119">
        <v>33365</v>
      </c>
      <c r="AM38" s="119">
        <v>20615</v>
      </c>
      <c r="AN38" s="119">
        <v>6712</v>
      </c>
      <c r="AO38" s="121"/>
      <c r="AP38" s="122">
        <f t="shared" si="1"/>
        <v>0.37807358750818548</v>
      </c>
      <c r="AQ38" s="122">
        <f t="shared" si="2"/>
        <v>6.3790913086487933E-2</v>
      </c>
      <c r="AR38" s="122">
        <f t="shared" si="3"/>
        <v>6.8753491093831734E-2</v>
      </c>
      <c r="AS38" s="122">
        <f t="shared" si="4"/>
        <v>7.3514044805062387E-3</v>
      </c>
      <c r="AT38" s="122">
        <f t="shared" si="5"/>
        <v>0.4614019599523248</v>
      </c>
      <c r="AU38" s="122">
        <f t="shared" si="6"/>
        <v>2.0628643878663828E-2</v>
      </c>
      <c r="AV38" s="123">
        <f t="shared" si="7"/>
        <v>6.6376951974553969E-2</v>
      </c>
      <c r="AW38" s="123">
        <f t="shared" si="8"/>
        <v>5.3195806118041283E-2</v>
      </c>
      <c r="AX38" s="123">
        <f t="shared" si="9"/>
        <v>0</v>
      </c>
      <c r="AY38" s="123">
        <f t="shared" si="10"/>
        <v>0</v>
      </c>
      <c r="AZ38" s="123">
        <f t="shared" si="11"/>
        <v>0</v>
      </c>
      <c r="BA38" s="123">
        <f t="shared" si="12"/>
        <v>0</v>
      </c>
      <c r="BB38" s="123">
        <f t="shared" si="13"/>
        <v>0.15228346662827075</v>
      </c>
      <c r="BC38" s="123">
        <f t="shared" si="14"/>
        <v>3.1761718392083457E-2</v>
      </c>
      <c r="BD38" s="123">
        <f t="shared" si="15"/>
        <v>2.2199824600442425E-2</v>
      </c>
      <c r="BE38" s="123">
        <f t="shared" si="16"/>
        <v>1.4470463499875649E-2</v>
      </c>
      <c r="BF38" s="123">
        <f t="shared" si="17"/>
        <v>0</v>
      </c>
      <c r="BG38" s="123">
        <f t="shared" si="18"/>
        <v>0</v>
      </c>
      <c r="BH38" s="123">
        <f t="shared" si="19"/>
        <v>0.57142296163461914</v>
      </c>
      <c r="BI38" s="123">
        <f t="shared" si="20"/>
        <v>5.8235271018495488E-2</v>
      </c>
      <c r="BJ38" s="123">
        <f t="shared" si="21"/>
        <v>3.0053536133617813E-2</v>
      </c>
      <c r="BK38" s="123">
        <f t="shared" si="22"/>
        <v>0</v>
      </c>
      <c r="BL38" s="123">
        <f t="shared" si="23"/>
        <v>3.7387445238808742E-2</v>
      </c>
      <c r="BM38" s="123">
        <f t="shared" si="24"/>
        <v>0.47611912610414259</v>
      </c>
      <c r="BN38" s="123">
        <f t="shared" si="25"/>
        <v>0.29417640595345118</v>
      </c>
      <c r="BO38" s="123">
        <f t="shared" si="26"/>
        <v>9.5780355894230632E-2</v>
      </c>
      <c r="BP38" s="123"/>
      <c r="BQ38" s="123">
        <f t="shared" si="27"/>
        <v>0.60260937148628435</v>
      </c>
      <c r="BR38" s="123">
        <f t="shared" si="28"/>
        <v>0.15505825948695467</v>
      </c>
      <c r="BS38" s="123">
        <f t="shared" si="29"/>
        <v>0.73254749204226677</v>
      </c>
      <c r="BT38" s="123">
        <f t="shared" si="30"/>
        <v>0.6530242855326438</v>
      </c>
      <c r="BU38" s="123">
        <f t="shared" si="31"/>
        <v>0.71924560651521641</v>
      </c>
      <c r="BV38" s="123">
        <f t="shared" si="32"/>
        <v>0.95861763962597923</v>
      </c>
      <c r="BW38" s="123">
        <f t="shared" si="33"/>
        <v>0.24561788707139462</v>
      </c>
      <c r="BX38" s="118">
        <v>2.0895885924036333</v>
      </c>
      <c r="BY38" s="118">
        <v>2.3316091252378355</v>
      </c>
      <c r="BZ38" s="118">
        <v>0.24202053283420222</v>
      </c>
      <c r="CA38" s="141"/>
      <c r="CB38" s="141">
        <v>16.564114176441102</v>
      </c>
      <c r="CC38" s="141">
        <v>22.917054640420901</v>
      </c>
      <c r="CD38" s="141">
        <v>29.513784036409501</v>
      </c>
      <c r="CE38" s="141"/>
      <c r="CF38" s="126">
        <v>152794</v>
      </c>
      <c r="CG38" s="127">
        <v>1.8754445167667531E-2</v>
      </c>
      <c r="CH38" s="127">
        <v>8.5354593188519453E-3</v>
      </c>
      <c r="CI38" s="127">
        <v>9.1781998904046491E-3</v>
      </c>
      <c r="CJ38" s="127">
        <v>4.586860611130255E-2</v>
      </c>
      <c r="CK38" s="127">
        <v>3.500563930509689E-4</v>
      </c>
      <c r="CL38" s="127">
        <v>0</v>
      </c>
      <c r="CM38" s="124"/>
      <c r="CN38" s="127">
        <v>4.9225961001700208E-2</v>
      </c>
      <c r="CO38" s="127">
        <v>4.4222597652665126E-2</v>
      </c>
      <c r="CP38" s="127">
        <v>4.2942020221806695E-2</v>
      </c>
      <c r="CQ38" s="127">
        <v>0.34906215775327359</v>
      </c>
      <c r="CR38" s="127">
        <v>1.1993924869619882E-3</v>
      </c>
      <c r="CS38" s="127">
        <v>2.9257515613115158E-3</v>
      </c>
      <c r="CT38" s="124"/>
      <c r="CU38" s="127">
        <v>5.3772912444366272E-2</v>
      </c>
      <c r="CV38" s="127">
        <v>0.11157899903680246</v>
      </c>
      <c r="CW38" s="127">
        <v>0.11512646418153515</v>
      </c>
      <c r="CX38" s="127">
        <v>1.2271827544796692</v>
      </c>
      <c r="CY38" s="127">
        <v>9.1347894640675734E-4</v>
      </c>
      <c r="CZ38" s="127">
        <v>5.3344540057102515E-3</v>
      </c>
      <c r="DB38" s="128">
        <v>0.20837309557976608</v>
      </c>
      <c r="DC38" s="128">
        <v>0.58686742786743606</v>
      </c>
      <c r="DD38" s="128">
        <v>0.56556740318842869</v>
      </c>
      <c r="DE38" s="128">
        <v>-0.32371141939992204</v>
      </c>
      <c r="DF38" s="128">
        <v>-0.23146224744139715</v>
      </c>
      <c r="DG38" s="128">
        <v>20.457828524495739</v>
      </c>
      <c r="DH38" s="128">
        <v>0.17824559040886506</v>
      </c>
      <c r="DI38" s="128">
        <v>22.847962699276792</v>
      </c>
      <c r="DJ38" s="128">
        <v>0.16952231781331509</v>
      </c>
      <c r="DK38" s="128">
        <v>22.201949446149911</v>
      </c>
      <c r="DL38" s="128">
        <v>0.15026103271520846</v>
      </c>
      <c r="DM38" s="128">
        <v>22.442288667392503</v>
      </c>
      <c r="DN38" s="128">
        <v>0.14239874696394536</v>
      </c>
      <c r="DO38" s="128">
        <v>22.64588694230763</v>
      </c>
      <c r="DP38" s="128">
        <v>0.12678676472529399</v>
      </c>
      <c r="DQ38" s="128">
        <v>25.049479190505259</v>
      </c>
      <c r="DR38" s="128">
        <v>0.2975638058527606</v>
      </c>
      <c r="DS38" s="128">
        <v>22.767982275008436</v>
      </c>
      <c r="DT38" s="128">
        <v>0.13533557206315483</v>
      </c>
    </row>
    <row r="39" spans="1:124" s="125" customFormat="1" x14ac:dyDescent="0.2">
      <c r="A39" s="116">
        <v>302</v>
      </c>
      <c r="B39" s="116" t="s">
        <v>11</v>
      </c>
      <c r="C39" s="116">
        <v>27</v>
      </c>
      <c r="D39" s="116" t="s">
        <v>14</v>
      </c>
      <c r="E39" s="116">
        <v>2</v>
      </c>
      <c r="F39" s="116" t="s">
        <v>15</v>
      </c>
      <c r="G39" s="117">
        <v>50</v>
      </c>
      <c r="H39" s="117">
        <v>51</v>
      </c>
      <c r="I39" s="116" t="s">
        <v>51</v>
      </c>
      <c r="J39" s="118">
        <v>369.4</v>
      </c>
      <c r="K39" s="118">
        <v>369.4</v>
      </c>
      <c r="L39" s="118"/>
      <c r="M39" s="119">
        <v>1746675</v>
      </c>
      <c r="N39" s="119">
        <v>265211</v>
      </c>
      <c r="O39" s="119">
        <v>270882</v>
      </c>
      <c r="P39" s="119">
        <v>95627</v>
      </c>
      <c r="Q39" s="119">
        <v>2096886</v>
      </c>
      <c r="R39" s="119">
        <v>72819</v>
      </c>
      <c r="S39" s="119"/>
      <c r="T39" s="119">
        <v>26725</v>
      </c>
      <c r="U39" s="119">
        <v>15484</v>
      </c>
      <c r="V39" s="119"/>
      <c r="W39" s="119"/>
      <c r="X39" s="119"/>
      <c r="Y39" s="119"/>
      <c r="Z39" s="119">
        <v>46698</v>
      </c>
      <c r="AA39" s="119">
        <v>8759</v>
      </c>
      <c r="AB39" s="119">
        <v>7424</v>
      </c>
      <c r="AC39" s="119">
        <v>4483</v>
      </c>
      <c r="AD39" s="119">
        <v>1743</v>
      </c>
      <c r="AE39" s="119">
        <v>1198</v>
      </c>
      <c r="AF39" s="119">
        <v>190660</v>
      </c>
      <c r="AG39" s="119">
        <v>19689</v>
      </c>
      <c r="AH39" s="119">
        <v>9822</v>
      </c>
      <c r="AI39" s="119">
        <v>2031</v>
      </c>
      <c r="AJ39" s="119">
        <v>4953</v>
      </c>
      <c r="AK39" s="120">
        <v>12326</v>
      </c>
      <c r="AL39" s="119">
        <v>57618</v>
      </c>
      <c r="AM39" s="119">
        <v>45348</v>
      </c>
      <c r="AN39" s="119">
        <v>13860</v>
      </c>
      <c r="AO39" s="121"/>
      <c r="AP39" s="122">
        <f t="shared" si="1"/>
        <v>0.3840449858182538</v>
      </c>
      <c r="AQ39" s="122">
        <f t="shared" si="2"/>
        <v>5.8312482135397199E-2</v>
      </c>
      <c r="AR39" s="122">
        <f t="shared" si="3"/>
        <v>5.9559376442910227E-2</v>
      </c>
      <c r="AS39" s="122">
        <f t="shared" si="4"/>
        <v>2.1025703040830238E-2</v>
      </c>
      <c r="AT39" s="122">
        <f t="shared" si="5"/>
        <v>0.46104659088410543</v>
      </c>
      <c r="AU39" s="122">
        <f t="shared" si="6"/>
        <v>1.6010861678503113E-2</v>
      </c>
      <c r="AV39" s="123">
        <f t="shared" si="7"/>
        <v>8.0331244270105351E-2</v>
      </c>
      <c r="AW39" s="123">
        <f t="shared" si="8"/>
        <v>4.6542525211536435E-2</v>
      </c>
      <c r="AX39" s="123">
        <f t="shared" si="9"/>
        <v>0</v>
      </c>
      <c r="AY39" s="123">
        <f t="shared" si="10"/>
        <v>0</v>
      </c>
      <c r="AZ39" s="123">
        <f t="shared" si="11"/>
        <v>0</v>
      </c>
      <c r="BA39" s="123">
        <f t="shared" si="12"/>
        <v>0</v>
      </c>
      <c r="BB39" s="123">
        <f t="shared" si="13"/>
        <v>0.14036701384192254</v>
      </c>
      <c r="BC39" s="123">
        <f t="shared" si="14"/>
        <v>2.6328208365270452E-2</v>
      </c>
      <c r="BD39" s="123">
        <f t="shared" si="15"/>
        <v>2.2315403459729172E-2</v>
      </c>
      <c r="BE39" s="123">
        <f t="shared" si="16"/>
        <v>1.3475209282053594E-2</v>
      </c>
      <c r="BF39" s="123">
        <f t="shared" si="17"/>
        <v>5.2391902249876009E-3</v>
      </c>
      <c r="BG39" s="123">
        <f t="shared" si="18"/>
        <v>3.6010039526879782E-3</v>
      </c>
      <c r="BH39" s="123">
        <f t="shared" si="19"/>
        <v>0.57309466913146068</v>
      </c>
      <c r="BI39" s="123">
        <f t="shared" si="20"/>
        <v>5.9182109202398664E-2</v>
      </c>
      <c r="BJ39" s="123">
        <f t="shared" si="21"/>
        <v>2.9523423057847515E-2</v>
      </c>
      <c r="BK39" s="123">
        <f t="shared" si="22"/>
        <v>1.4918904624786978E-2</v>
      </c>
      <c r="BL39" s="123">
        <f t="shared" si="23"/>
        <v>3.6382734912146678E-2</v>
      </c>
      <c r="BM39" s="123">
        <f t="shared" si="24"/>
        <v>0.42323852617970265</v>
      </c>
      <c r="BN39" s="123">
        <f t="shared" si="25"/>
        <v>0.33310806840218604</v>
      </c>
      <c r="BO39" s="123">
        <f t="shared" si="26"/>
        <v>0.10180995475113122</v>
      </c>
      <c r="BP39" s="123"/>
      <c r="BQ39" s="123">
        <f t="shared" si="27"/>
        <v>0.62356803526845228</v>
      </c>
      <c r="BR39" s="123">
        <f t="shared" si="28"/>
        <v>0.12088065966463359</v>
      </c>
      <c r="BS39" s="123">
        <f t="shared" si="29"/>
        <v>0.72721057203536787</v>
      </c>
      <c r="BT39" s="123">
        <f t="shared" si="30"/>
        <v>0.6612653732233652</v>
      </c>
      <c r="BU39" s="123">
        <f t="shared" si="31"/>
        <v>0.66493955094991353</v>
      </c>
      <c r="BV39" s="123">
        <f t="shared" si="32"/>
        <v>0.94359098618851467</v>
      </c>
      <c r="BW39" s="123">
        <f t="shared" si="33"/>
        <v>0.22632636065252534</v>
      </c>
      <c r="BX39" s="118">
        <v>2.1007055693586332</v>
      </c>
      <c r="BY39" s="118">
        <v>2.4007917669437031</v>
      </c>
      <c r="BZ39" s="118">
        <v>0.30008619758506994</v>
      </c>
      <c r="CA39" s="141"/>
      <c r="CB39" s="141">
        <v>18.126716413479599</v>
      </c>
      <c r="CC39" s="141">
        <v>24.3811372099327</v>
      </c>
      <c r="CD39" s="141">
        <v>31.229326667634599</v>
      </c>
      <c r="CE39" s="141"/>
      <c r="CF39" s="126">
        <v>332685</v>
      </c>
      <c r="CG39" s="127">
        <v>1.3956690724977457E-2</v>
      </c>
      <c r="CH39" s="127">
        <v>7.0584311454841616E-3</v>
      </c>
      <c r="CI39" s="127">
        <v>8.0091443316831681E-3</v>
      </c>
      <c r="CJ39" s="127">
        <v>1.2123257514614074E-2</v>
      </c>
      <c r="CK39" s="127">
        <v>2.6482356565163769E-4</v>
      </c>
      <c r="CL39" s="127">
        <v>0</v>
      </c>
      <c r="CM39" s="124"/>
      <c r="CN39" s="127">
        <v>3.6632995921679762E-2</v>
      </c>
      <c r="CO39" s="127">
        <v>3.6570048423330864E-2</v>
      </c>
      <c r="CP39" s="127">
        <v>3.7472362985912687E-2</v>
      </c>
      <c r="CQ39" s="127">
        <v>9.2258535539125969E-2</v>
      </c>
      <c r="CR39" s="127">
        <v>9.0736064622254137E-4</v>
      </c>
      <c r="CS39" s="127">
        <v>2.8495574265850945E-3</v>
      </c>
      <c r="CT39" s="124"/>
      <c r="CU39" s="127">
        <v>4.0016748117995618E-2</v>
      </c>
      <c r="CV39" s="127">
        <v>9.2270685450264137E-2</v>
      </c>
      <c r="CW39" s="127">
        <v>0.10046245222772278</v>
      </c>
      <c r="CX39" s="127">
        <v>0.32434934939922827</v>
      </c>
      <c r="CY39" s="127">
        <v>6.9106223036445472E-4</v>
      </c>
      <c r="CZ39" s="127">
        <v>5.1955310320108772E-3</v>
      </c>
      <c r="DB39" s="128">
        <v>0.15376830291339255</v>
      </c>
      <c r="DC39" s="128">
        <v>0.57259240654957888</v>
      </c>
      <c r="DD39" s="128">
        <v>0.55211849046194872</v>
      </c>
      <c r="DE39" s="128">
        <v>-0.33538762760070395</v>
      </c>
      <c r="DF39" s="128">
        <v>-0.24217462362468084</v>
      </c>
      <c r="DG39" s="128">
        <v>19.506160436638595</v>
      </c>
      <c r="DH39" s="128">
        <v>0.52076655137707117</v>
      </c>
      <c r="DI39" s="128">
        <v>22.007405653871796</v>
      </c>
      <c r="DJ39" s="128">
        <v>0.56906646753788426</v>
      </c>
      <c r="DK39" s="128">
        <v>21.399693248086336</v>
      </c>
      <c r="DL39" s="128">
        <v>0.43900620281091973</v>
      </c>
      <c r="DM39" s="128">
        <v>21.736220749252311</v>
      </c>
      <c r="DN39" s="128">
        <v>0.4780158327318178</v>
      </c>
      <c r="DO39" s="128">
        <v>21.952092931748712</v>
      </c>
      <c r="DP39" s="128">
        <v>0.38915530884268518</v>
      </c>
      <c r="DQ39" s="128">
        <v>24.261335136952482</v>
      </c>
      <c r="DR39" s="128">
        <v>0.54944858562284649</v>
      </c>
      <c r="DS39" s="128">
        <v>22.035255744071829</v>
      </c>
      <c r="DT39" s="128">
        <v>0.40526830642742451</v>
      </c>
    </row>
    <row r="40" spans="1:124" s="125" customFormat="1" x14ac:dyDescent="0.2">
      <c r="A40" s="116">
        <v>302</v>
      </c>
      <c r="B40" s="116" t="s">
        <v>11</v>
      </c>
      <c r="C40" s="116">
        <v>27</v>
      </c>
      <c r="D40" s="116" t="s">
        <v>14</v>
      </c>
      <c r="E40" s="116">
        <v>2</v>
      </c>
      <c r="F40" s="116" t="s">
        <v>15</v>
      </c>
      <c r="G40" s="117">
        <v>60</v>
      </c>
      <c r="H40" s="117">
        <v>61</v>
      </c>
      <c r="I40" s="116" t="s">
        <v>52</v>
      </c>
      <c r="J40" s="118">
        <v>369.5</v>
      </c>
      <c r="K40" s="118">
        <v>369.5</v>
      </c>
      <c r="L40" s="118"/>
      <c r="M40" s="119">
        <v>1750312</v>
      </c>
      <c r="N40" s="119">
        <v>281826</v>
      </c>
      <c r="O40" s="119">
        <v>284913</v>
      </c>
      <c r="P40" s="119">
        <v>26609</v>
      </c>
      <c r="Q40" s="119">
        <v>2029058</v>
      </c>
      <c r="R40" s="119">
        <v>80761</v>
      </c>
      <c r="S40" s="119"/>
      <c r="T40" s="119">
        <v>25485</v>
      </c>
      <c r="U40" s="119">
        <v>17563</v>
      </c>
      <c r="V40" s="119">
        <v>1199</v>
      </c>
      <c r="W40" s="119">
        <v>1472</v>
      </c>
      <c r="X40" s="119"/>
      <c r="Y40" s="119"/>
      <c r="Z40" s="119">
        <v>50741</v>
      </c>
      <c r="AA40" s="119">
        <v>11339</v>
      </c>
      <c r="AB40" s="119">
        <v>6207</v>
      </c>
      <c r="AC40" s="119">
        <v>4787</v>
      </c>
      <c r="AD40" s="119">
        <v>1790</v>
      </c>
      <c r="AE40" s="119">
        <v>1213</v>
      </c>
      <c r="AF40" s="119">
        <v>190303</v>
      </c>
      <c r="AG40" s="119">
        <v>17602</v>
      </c>
      <c r="AH40" s="119">
        <v>8506</v>
      </c>
      <c r="AI40" s="119">
        <v>1641</v>
      </c>
      <c r="AJ40" s="119">
        <v>4632</v>
      </c>
      <c r="AK40" s="129">
        <v>13422</v>
      </c>
      <c r="AL40" s="119">
        <v>53021</v>
      </c>
      <c r="AM40" s="119">
        <v>45219</v>
      </c>
      <c r="AN40" s="119">
        <v>12481</v>
      </c>
      <c r="AO40" s="121"/>
      <c r="AP40" s="122">
        <f t="shared" si="1"/>
        <v>0.39302127617532273</v>
      </c>
      <c r="AQ40" s="122">
        <f t="shared" si="2"/>
        <v>6.3282211502512981E-2</v>
      </c>
      <c r="AR40" s="122">
        <f t="shared" si="3"/>
        <v>6.3975377452099802E-2</v>
      </c>
      <c r="AS40" s="122">
        <f t="shared" si="4"/>
        <v>5.9748794144981934E-3</v>
      </c>
      <c r="AT40" s="122">
        <f t="shared" si="5"/>
        <v>0.4556118935331232</v>
      </c>
      <c r="AU40" s="122">
        <f t="shared" si="6"/>
        <v>1.8134361922443106E-2</v>
      </c>
      <c r="AV40" s="123">
        <f t="shared" si="7"/>
        <v>7.5353259985748378E-2</v>
      </c>
      <c r="AW40" s="123">
        <f t="shared" si="8"/>
        <v>5.1929735339599714E-2</v>
      </c>
      <c r="AX40" s="123">
        <f t="shared" si="9"/>
        <v>3.54516612607072E-3</v>
      </c>
      <c r="AY40" s="123">
        <f t="shared" si="10"/>
        <v>4.3523640847173478E-3</v>
      </c>
      <c r="AZ40" s="123">
        <f t="shared" si="11"/>
        <v>0</v>
      </c>
      <c r="BA40" s="123">
        <f t="shared" si="12"/>
        <v>0</v>
      </c>
      <c r="BB40" s="123">
        <f t="shared" si="13"/>
        <v>0.15002941985233895</v>
      </c>
      <c r="BC40" s="123">
        <f t="shared" si="14"/>
        <v>3.3526804590088319E-2</v>
      </c>
      <c r="BD40" s="123">
        <f t="shared" si="15"/>
        <v>1.8352665675163436E-2</v>
      </c>
      <c r="BE40" s="123">
        <f t="shared" si="16"/>
        <v>1.4154053582569255E-2</v>
      </c>
      <c r="BF40" s="123">
        <f t="shared" si="17"/>
        <v>5.2926166519321012E-3</v>
      </c>
      <c r="BG40" s="123">
        <f t="shared" si="18"/>
        <v>3.5865608931808035E-3</v>
      </c>
      <c r="BH40" s="123">
        <f t="shared" si="19"/>
        <v>0.56268202609644391</v>
      </c>
      <c r="BI40" s="123">
        <f t="shared" si="20"/>
        <v>5.2045049333692091E-2</v>
      </c>
      <c r="BJ40" s="123">
        <f t="shared" si="21"/>
        <v>2.5150277788454998E-2</v>
      </c>
      <c r="BK40" s="123">
        <f t="shared" si="22"/>
        <v>1.2582811924917187E-2</v>
      </c>
      <c r="BL40" s="123">
        <f t="shared" si="23"/>
        <v>3.5517114464482885E-2</v>
      </c>
      <c r="BM40" s="123">
        <f t="shared" si="24"/>
        <v>0.40655287694761377</v>
      </c>
      <c r="BN40" s="123">
        <f t="shared" si="25"/>
        <v>0.34672892896577107</v>
      </c>
      <c r="BO40" s="123">
        <f t="shared" si="26"/>
        <v>9.570144767513189E-2</v>
      </c>
      <c r="BP40" s="123"/>
      <c r="BQ40" s="123">
        <f t="shared" si="27"/>
        <v>0.58192814515160007</v>
      </c>
      <c r="BR40" s="123">
        <f t="shared" si="28"/>
        <v>0.12709503034860564</v>
      </c>
      <c r="BS40" s="123">
        <f t="shared" si="29"/>
        <v>0.71984871970568853</v>
      </c>
      <c r="BT40" s="123">
        <f t="shared" si="30"/>
        <v>0.64415379564094499</v>
      </c>
      <c r="BU40" s="123">
        <f t="shared" si="31"/>
        <v>0.66551135757705016</v>
      </c>
      <c r="BV40" s="123">
        <f t="shared" si="32"/>
        <v>0.94638186573670435</v>
      </c>
      <c r="BW40" s="123">
        <f t="shared" si="33"/>
        <v>0.21032675553158864</v>
      </c>
      <c r="BX40" s="118">
        <v>2.0497395407051431</v>
      </c>
      <c r="BY40" s="118">
        <v>2.266201343750279</v>
      </c>
      <c r="BZ40" s="118">
        <v>0.21646180304513596</v>
      </c>
      <c r="CA40" s="141"/>
      <c r="CB40" s="141">
        <v>15.0198982120484</v>
      </c>
      <c r="CC40" s="141">
        <v>21.4792795509915</v>
      </c>
      <c r="CD40" s="141">
        <v>27.7277132438278</v>
      </c>
      <c r="CE40" s="141"/>
      <c r="CF40" s="126">
        <v>338207</v>
      </c>
      <c r="CG40" s="127">
        <v>1.4158865652243714E-2</v>
      </c>
      <c r="CH40" s="127">
        <v>6.7525534587121131E-3</v>
      </c>
      <c r="CI40" s="127">
        <v>7.7411124082825281E-3</v>
      </c>
      <c r="CJ40" s="127">
        <v>4.4291529744447368E-2</v>
      </c>
      <c r="CK40" s="127">
        <v>2.7821872727492263E-4</v>
      </c>
      <c r="CL40" s="127">
        <v>0</v>
      </c>
      <c r="CM40" s="124"/>
      <c r="CN40" s="127">
        <v>3.7163657052742598E-2</v>
      </c>
      <c r="CO40" s="127">
        <v>3.4985282405739719E-2</v>
      </c>
      <c r="CP40" s="127">
        <v>3.6218322715249919E-2</v>
      </c>
      <c r="CQ40" s="127">
        <v>0.33706053559322036</v>
      </c>
      <c r="CR40" s="127">
        <v>9.532562691322771E-4</v>
      </c>
      <c r="CS40" s="127">
        <v>2.6119797676143184E-3</v>
      </c>
      <c r="CT40" s="124"/>
      <c r="CU40" s="127">
        <v>4.0596425872530151E-2</v>
      </c>
      <c r="CV40" s="127">
        <v>8.8272127804709305E-2</v>
      </c>
      <c r="CW40" s="127">
        <v>9.7100402152832624E-2</v>
      </c>
      <c r="CX40" s="127">
        <v>1.184989169717013</v>
      </c>
      <c r="CY40" s="127">
        <v>7.2601716439648343E-4</v>
      </c>
      <c r="CZ40" s="127">
        <v>4.7623612744270129E-3</v>
      </c>
      <c r="DB40" s="128">
        <v>0.15305819523294961</v>
      </c>
      <c r="DC40" s="128">
        <v>0.56880491803346289</v>
      </c>
      <c r="DD40" s="128">
        <v>0.54926344924114767</v>
      </c>
      <c r="DE40" s="128">
        <v>-0.33506979029663875</v>
      </c>
      <c r="DF40" s="128">
        <v>-0.24503668997532801</v>
      </c>
      <c r="DG40" s="128">
        <v>19.253661202230852</v>
      </c>
      <c r="DH40" s="128">
        <v>2.0821677187453761E-2</v>
      </c>
      <c r="DI40" s="128">
        <v>21.828965577571729</v>
      </c>
      <c r="DJ40" s="128">
        <v>3.8162850711336471E-3</v>
      </c>
      <c r="DK40" s="128">
        <v>21.186836393480611</v>
      </c>
      <c r="DL40" s="128">
        <v>1.7552673865966036E-2</v>
      </c>
      <c r="DM40" s="128">
        <v>21.586331085160257</v>
      </c>
      <c r="DN40" s="128">
        <v>3.2056794342747866E-3</v>
      </c>
      <c r="DO40" s="128">
        <v>21.762168091891947</v>
      </c>
      <c r="DP40" s="128">
        <v>1.576593453941964E-2</v>
      </c>
      <c r="DQ40" s="128">
        <v>24.282789154976882</v>
      </c>
      <c r="DR40" s="128">
        <v>8.6481969673023892E-2</v>
      </c>
      <c r="DS40" s="128">
        <v>21.839490405687563</v>
      </c>
      <c r="DT40" s="128">
        <v>1.6311130419925022E-2</v>
      </c>
    </row>
    <row r="41" spans="1:124" s="125" customFormat="1" x14ac:dyDescent="0.2">
      <c r="A41" s="116">
        <v>302</v>
      </c>
      <c r="B41" s="116" t="s">
        <v>11</v>
      </c>
      <c r="C41" s="116">
        <v>27</v>
      </c>
      <c r="D41" s="116" t="s">
        <v>14</v>
      </c>
      <c r="E41" s="116">
        <v>2</v>
      </c>
      <c r="F41" s="116" t="s">
        <v>15</v>
      </c>
      <c r="G41" s="117">
        <v>70</v>
      </c>
      <c r="H41" s="117">
        <v>72</v>
      </c>
      <c r="I41" s="116" t="s">
        <v>53</v>
      </c>
      <c r="J41" s="118">
        <v>369.6</v>
      </c>
      <c r="K41" s="118">
        <v>369.6</v>
      </c>
      <c r="L41" s="118"/>
      <c r="M41" s="119">
        <v>795773</v>
      </c>
      <c r="N41" s="119">
        <v>123035</v>
      </c>
      <c r="O41" s="119">
        <v>116679</v>
      </c>
      <c r="P41" s="119">
        <v>13380</v>
      </c>
      <c r="Q41" s="119">
        <v>1104841</v>
      </c>
      <c r="R41" s="119">
        <v>39849</v>
      </c>
      <c r="S41" s="119"/>
      <c r="T41" s="119">
        <v>12650</v>
      </c>
      <c r="U41" s="119">
        <v>10430</v>
      </c>
      <c r="V41" s="119"/>
      <c r="W41" s="119"/>
      <c r="X41" s="119"/>
      <c r="Y41" s="119"/>
      <c r="Z41" s="119">
        <v>23456</v>
      </c>
      <c r="AA41" s="119">
        <v>4691</v>
      </c>
      <c r="AB41" s="119">
        <v>5681</v>
      </c>
      <c r="AC41" s="119">
        <v>2377</v>
      </c>
      <c r="AD41" s="119"/>
      <c r="AE41" s="119"/>
      <c r="AF41" s="119">
        <v>88170</v>
      </c>
      <c r="AG41" s="119">
        <v>10231</v>
      </c>
      <c r="AH41" s="119">
        <v>5200</v>
      </c>
      <c r="AI41" s="119"/>
      <c r="AJ41" s="119">
        <v>2250</v>
      </c>
      <c r="AK41" s="120">
        <v>5026</v>
      </c>
      <c r="AL41" s="119">
        <v>21367</v>
      </c>
      <c r="AM41" s="119">
        <v>18040</v>
      </c>
      <c r="AN41" s="119">
        <v>5994</v>
      </c>
      <c r="AO41" s="121"/>
      <c r="AP41" s="122">
        <f t="shared" si="1"/>
        <v>0.36277744321209798</v>
      </c>
      <c r="AQ41" s="122">
        <f t="shared" si="2"/>
        <v>5.6089265061268066E-2</v>
      </c>
      <c r="AR41" s="122">
        <f t="shared" si="3"/>
        <v>5.3191688203224258E-2</v>
      </c>
      <c r="AS41" s="122">
        <f t="shared" si="4"/>
        <v>6.0996819321312368E-3</v>
      </c>
      <c r="AT41" s="122">
        <f t="shared" si="5"/>
        <v>0.50367553703870016</v>
      </c>
      <c r="AU41" s="122">
        <f t="shared" si="6"/>
        <v>1.81663845525783E-2</v>
      </c>
      <c r="AV41" s="123">
        <f t="shared" si="7"/>
        <v>7.7661677492233835E-2</v>
      </c>
      <c r="AW41" s="123">
        <f t="shared" si="8"/>
        <v>6.4032513537075009E-2</v>
      </c>
      <c r="AX41" s="123">
        <f t="shared" si="9"/>
        <v>0</v>
      </c>
      <c r="AY41" s="123">
        <f t="shared" si="10"/>
        <v>0</v>
      </c>
      <c r="AZ41" s="123">
        <f t="shared" si="11"/>
        <v>0</v>
      </c>
      <c r="BA41" s="123">
        <f t="shared" si="12"/>
        <v>0</v>
      </c>
      <c r="BB41" s="123">
        <f t="shared" si="13"/>
        <v>0.14400255393342584</v>
      </c>
      <c r="BC41" s="123">
        <f t="shared" si="14"/>
        <v>2.8799282934076593E-2</v>
      </c>
      <c r="BD41" s="123">
        <f t="shared" si="15"/>
        <v>3.4877153346512285E-2</v>
      </c>
      <c r="BE41" s="123">
        <f t="shared" si="16"/>
        <v>1.4593028252888524E-2</v>
      </c>
      <c r="BF41" s="123">
        <f t="shared" si="17"/>
        <v>0</v>
      </c>
      <c r="BG41" s="123">
        <f t="shared" si="18"/>
        <v>0</v>
      </c>
      <c r="BH41" s="123">
        <f t="shared" si="19"/>
        <v>0.54129882248934835</v>
      </c>
      <c r="BI41" s="123">
        <f t="shared" si="20"/>
        <v>6.2810800191545002E-2</v>
      </c>
      <c r="BJ41" s="123">
        <f t="shared" si="21"/>
        <v>3.1924167822894541E-2</v>
      </c>
      <c r="BK41" s="123">
        <f t="shared" si="22"/>
        <v>0</v>
      </c>
      <c r="BL41" s="123">
        <f t="shared" si="23"/>
        <v>4.271313856142149E-2</v>
      </c>
      <c r="BM41" s="123">
        <f t="shared" si="24"/>
        <v>0.40562294739639693</v>
      </c>
      <c r="BN41" s="123">
        <f t="shared" si="25"/>
        <v>0.34246445317690832</v>
      </c>
      <c r="BO41" s="123">
        <f t="shared" si="26"/>
        <v>0.11378780112762686</v>
      </c>
      <c r="BP41" s="123"/>
      <c r="BQ41" s="123">
        <f t="shared" si="27"/>
        <v>0.58000361845137105</v>
      </c>
      <c r="BR41" s="123">
        <f t="shared" si="28"/>
        <v>0.11203403207424946</v>
      </c>
      <c r="BS41" s="123">
        <f t="shared" si="29"/>
        <v>0.71258288166836314</v>
      </c>
      <c r="BT41" s="123">
        <f t="shared" si="30"/>
        <v>0.63251002532335698</v>
      </c>
      <c r="BU41" s="123">
        <f t="shared" si="31"/>
        <v>0.72707423580786024</v>
      </c>
      <c r="BV41" s="123">
        <f t="shared" si="32"/>
        <v>0.95278168349037784</v>
      </c>
      <c r="BW41" s="123">
        <f t="shared" si="33"/>
        <v>0.24939668802529749</v>
      </c>
      <c r="BX41" s="118">
        <v>2.2136402199714889</v>
      </c>
      <c r="BY41" s="118">
        <v>2.2602591492158339</v>
      </c>
      <c r="BZ41" s="118">
        <v>4.6618929244345075E-2</v>
      </c>
      <c r="CA41" s="141"/>
      <c r="CB41" s="141">
        <v>14.892209515599699</v>
      </c>
      <c r="CC41" s="141">
        <v>21.333121583073599</v>
      </c>
      <c r="CD41" s="141">
        <v>27.6314710556493</v>
      </c>
      <c r="CE41" s="141"/>
      <c r="CF41" s="126">
        <v>162886</v>
      </c>
      <c r="CG41" s="127">
        <v>1.499877871450778E-2</v>
      </c>
      <c r="CH41" s="127">
        <v>7.4494049042142484E-3</v>
      </c>
      <c r="CI41" s="127">
        <v>9.1038293329390903E-3</v>
      </c>
      <c r="CJ41" s="127">
        <v>4.2422307403587448E-2</v>
      </c>
      <c r="CK41" s="127">
        <v>2.4608333565282245E-4</v>
      </c>
      <c r="CL41" s="127">
        <v>0</v>
      </c>
      <c r="CM41" s="124"/>
      <c r="CN41" s="127">
        <v>3.9368229210340132E-2</v>
      </c>
      <c r="CO41" s="127">
        <v>3.8595701007355633E-2</v>
      </c>
      <c r="CP41" s="127">
        <v>4.2594062885866348E-2</v>
      </c>
      <c r="CQ41" s="127">
        <v>0.32283566941704039</v>
      </c>
      <c r="CR41" s="127">
        <v>8.4315130306894829E-4</v>
      </c>
      <c r="CS41" s="127">
        <v>2.5495012859896105E-3</v>
      </c>
      <c r="CT41" s="124"/>
      <c r="CU41" s="127">
        <v>4.3004632095333714E-2</v>
      </c>
      <c r="CV41" s="127">
        <v>9.7381653591417081E-2</v>
      </c>
      <c r="CW41" s="127">
        <v>0.1141935994125764</v>
      </c>
      <c r="CX41" s="127">
        <v>1.1349794219730942</v>
      </c>
      <c r="CY41" s="127">
        <v>6.4215923674809314E-4</v>
      </c>
      <c r="CZ41" s="127">
        <v>4.6484457284248042E-3</v>
      </c>
      <c r="DB41" s="128">
        <v>0.13447782546494993</v>
      </c>
      <c r="DC41" s="128">
        <v>0.57668379767378952</v>
      </c>
      <c r="DD41" s="128">
        <v>0.55349500713266764</v>
      </c>
      <c r="DE41" s="128">
        <v>-0.34721098160868069</v>
      </c>
      <c r="DF41" s="128">
        <v>-0.23906225021857216</v>
      </c>
      <c r="DG41" s="128">
        <v>19.778919844919301</v>
      </c>
      <c r="DH41" s="128"/>
      <c r="DI41" s="128">
        <v>22.093437945791727</v>
      </c>
      <c r="DJ41" s="128"/>
      <c r="DK41" s="128">
        <v>21.62962942926697</v>
      </c>
      <c r="DL41" s="128"/>
      <c r="DM41" s="128">
        <v>21.808487874465051</v>
      </c>
      <c r="DN41" s="128"/>
      <c r="DO41" s="128">
        <v>22.154454033771106</v>
      </c>
      <c r="DP41" s="128"/>
      <c r="DQ41" s="128">
        <v>23.463258741414052</v>
      </c>
      <c r="DR41" s="128"/>
      <c r="DS41" s="128">
        <v>22.248142085049665</v>
      </c>
      <c r="DT41" s="128"/>
    </row>
    <row r="42" spans="1:124" s="125" customFormat="1" x14ac:dyDescent="0.2">
      <c r="A42" s="116">
        <v>302</v>
      </c>
      <c r="B42" s="116" t="s">
        <v>11</v>
      </c>
      <c r="C42" s="116">
        <v>27</v>
      </c>
      <c r="D42" s="116" t="s">
        <v>14</v>
      </c>
      <c r="E42" s="116">
        <v>2</v>
      </c>
      <c r="F42" s="116" t="s">
        <v>15</v>
      </c>
      <c r="G42" s="117">
        <v>80</v>
      </c>
      <c r="H42" s="117">
        <v>81</v>
      </c>
      <c r="I42" s="116" t="s">
        <v>54</v>
      </c>
      <c r="J42" s="118">
        <v>369.7</v>
      </c>
      <c r="K42" s="118">
        <v>369.7</v>
      </c>
      <c r="L42" s="118"/>
      <c r="M42" s="119">
        <v>770844</v>
      </c>
      <c r="N42" s="119">
        <v>108584</v>
      </c>
      <c r="O42" s="119">
        <v>84201</v>
      </c>
      <c r="P42" s="119">
        <v>17679</v>
      </c>
      <c r="Q42" s="119">
        <v>741970</v>
      </c>
      <c r="R42" s="119">
        <v>30031</v>
      </c>
      <c r="S42" s="119"/>
      <c r="T42" s="119">
        <v>26044</v>
      </c>
      <c r="U42" s="119">
        <v>31260</v>
      </c>
      <c r="V42" s="119">
        <v>4422</v>
      </c>
      <c r="W42" s="119">
        <v>3976</v>
      </c>
      <c r="X42" s="119"/>
      <c r="Y42" s="119"/>
      <c r="Z42" s="119">
        <v>95596</v>
      </c>
      <c r="AA42" s="119">
        <v>17371</v>
      </c>
      <c r="AB42" s="119">
        <v>9996</v>
      </c>
      <c r="AC42" s="119">
        <v>7937</v>
      </c>
      <c r="AD42" s="119">
        <v>3039</v>
      </c>
      <c r="AE42" s="119">
        <v>1760</v>
      </c>
      <c r="AF42" s="119">
        <v>439532</v>
      </c>
      <c r="AG42" s="119">
        <v>35057</v>
      </c>
      <c r="AH42" s="119">
        <v>18823</v>
      </c>
      <c r="AI42" s="119">
        <v>3093</v>
      </c>
      <c r="AJ42" s="119">
        <v>8063</v>
      </c>
      <c r="AK42" s="120">
        <v>36864</v>
      </c>
      <c r="AL42" s="119">
        <v>168360</v>
      </c>
      <c r="AM42" s="119">
        <v>140321</v>
      </c>
      <c r="AN42" s="119">
        <v>33584</v>
      </c>
      <c r="AO42" s="121"/>
      <c r="AP42" s="122">
        <f t="shared" si="1"/>
        <v>0.4396509685400577</v>
      </c>
      <c r="AQ42" s="122">
        <f t="shared" si="2"/>
        <v>6.1930897520060639E-2</v>
      </c>
      <c r="AR42" s="122">
        <f t="shared" si="3"/>
        <v>4.8024050523895107E-2</v>
      </c>
      <c r="AS42" s="122">
        <f t="shared" si="4"/>
        <v>1.0083219786130112E-2</v>
      </c>
      <c r="AT42" s="122">
        <f t="shared" si="5"/>
        <v>0.42318267915125057</v>
      </c>
      <c r="AU42" s="122">
        <f t="shared" si="6"/>
        <v>1.7128184478605882E-2</v>
      </c>
      <c r="AV42" s="123">
        <f t="shared" si="7"/>
        <v>3.7483466774513433E-2</v>
      </c>
      <c r="AW42" s="123">
        <f t="shared" si="8"/>
        <v>4.4990522629829895E-2</v>
      </c>
      <c r="AX42" s="123">
        <f t="shared" si="9"/>
        <v>6.3643023374634613E-3</v>
      </c>
      <c r="AY42" s="123">
        <f t="shared" si="10"/>
        <v>5.7224030062765089E-3</v>
      </c>
      <c r="AZ42" s="123">
        <f t="shared" si="11"/>
        <v>0</v>
      </c>
      <c r="BA42" s="123">
        <f t="shared" si="12"/>
        <v>0</v>
      </c>
      <c r="BB42" s="123">
        <f t="shared" si="13"/>
        <v>0.13758522077163207</v>
      </c>
      <c r="BC42" s="123">
        <f t="shared" si="14"/>
        <v>2.5000971484413791E-2</v>
      </c>
      <c r="BD42" s="123">
        <f t="shared" si="15"/>
        <v>1.4386604741131787E-2</v>
      </c>
      <c r="BE42" s="123">
        <f t="shared" si="16"/>
        <v>1.1423217470024309E-2</v>
      </c>
      <c r="BF42" s="123">
        <f t="shared" si="17"/>
        <v>4.3738387163164763E-3</v>
      </c>
      <c r="BG42" s="123">
        <f t="shared" si="18"/>
        <v>2.5330556567018754E-3</v>
      </c>
      <c r="BH42" s="123">
        <f t="shared" si="19"/>
        <v>0.63259035164857302</v>
      </c>
      <c r="BI42" s="123">
        <f t="shared" si="20"/>
        <v>5.0455302361930479E-2</v>
      </c>
      <c r="BJ42" s="123">
        <f t="shared" si="21"/>
        <v>2.709074240119284E-2</v>
      </c>
      <c r="BK42" s="123">
        <f t="shared" si="22"/>
        <v>7.9249779007648253E-3</v>
      </c>
      <c r="BL42" s="123">
        <f t="shared" si="23"/>
        <v>2.0659261821489423E-2</v>
      </c>
      <c r="BM42" s="123">
        <f t="shared" si="24"/>
        <v>0.43137707060225222</v>
      </c>
      <c r="BN42" s="123">
        <f t="shared" si="25"/>
        <v>0.35953469900201135</v>
      </c>
      <c r="BO42" s="123">
        <f t="shared" si="26"/>
        <v>8.6049937865918497E-2</v>
      </c>
      <c r="BP42" s="123"/>
      <c r="BQ42" s="123">
        <f t="shared" si="27"/>
        <v>0.54849788976901814</v>
      </c>
      <c r="BR42" s="123">
        <f t="shared" si="28"/>
        <v>0.4511134635770947</v>
      </c>
      <c r="BS42" s="123">
        <f t="shared" si="29"/>
        <v>0.78557906786798648</v>
      </c>
      <c r="BT42" s="123">
        <f t="shared" si="30"/>
        <v>0.72077703783025004</v>
      </c>
      <c r="BU42" s="123">
        <f t="shared" si="31"/>
        <v>0.75064818953956203</v>
      </c>
      <c r="BV42" s="123">
        <f t="shared" si="32"/>
        <v>0.96843424697457148</v>
      </c>
      <c r="BW42" s="123">
        <f t="shared" si="33"/>
        <v>0.18974225697465508</v>
      </c>
      <c r="BX42" s="118">
        <v>1.8980875590098494</v>
      </c>
      <c r="BY42" s="118">
        <v>2.1664784093469946</v>
      </c>
      <c r="BZ42" s="118">
        <v>0.26839085033714527</v>
      </c>
      <c r="CA42" s="141"/>
      <c r="CB42" s="141">
        <v>12.451709628495299</v>
      </c>
      <c r="CC42" s="141">
        <v>19.126573220402801</v>
      </c>
      <c r="CD42" s="141">
        <v>25.089842021592499</v>
      </c>
      <c r="CE42" s="141"/>
      <c r="CF42" s="126">
        <v>694813</v>
      </c>
      <c r="CG42" s="127">
        <v>6.6048472519848384E-2</v>
      </c>
      <c r="CH42" s="127">
        <v>3.6005479179667357E-2</v>
      </c>
      <c r="CI42" s="127">
        <v>5.381256998229237E-2</v>
      </c>
      <c r="CJ42" s="127">
        <v>0.13695468121669777</v>
      </c>
      <c r="CK42" s="127">
        <v>1.5630750055837838E-3</v>
      </c>
      <c r="CL42" s="127">
        <v>0</v>
      </c>
      <c r="CM42" s="124"/>
      <c r="CN42" s="127">
        <v>0.17336154193935477</v>
      </c>
      <c r="CO42" s="127">
        <v>0.18654600292418774</v>
      </c>
      <c r="CP42" s="127">
        <v>0.2517727327755015</v>
      </c>
      <c r="CQ42" s="127">
        <v>1.0422312904802307</v>
      </c>
      <c r="CR42" s="127">
        <v>5.3555382946035551E-3</v>
      </c>
      <c r="CS42" s="127">
        <v>1.4430688290956012E-2</v>
      </c>
      <c r="CT42" s="124"/>
      <c r="CU42" s="127">
        <v>0.18937476945555781</v>
      </c>
      <c r="CV42" s="127">
        <v>0.47067828181601346</v>
      </c>
      <c r="CW42" s="127">
        <v>0.67499629388760229</v>
      </c>
      <c r="CX42" s="127">
        <v>3.6641275413202101</v>
      </c>
      <c r="CY42" s="127">
        <v>4.0788745402159116E-3</v>
      </c>
      <c r="CZ42" s="127">
        <v>2.6311134539509177E-2</v>
      </c>
      <c r="DB42" s="128">
        <v>0.52590504849689101</v>
      </c>
      <c r="DC42" s="128">
        <v>0.53126851558580057</v>
      </c>
      <c r="DD42" s="128">
        <v>0.49414356685989624</v>
      </c>
      <c r="DE42" s="128">
        <v>-0.40739236350457431</v>
      </c>
      <c r="DF42" s="128">
        <v>-0.27468599552989853</v>
      </c>
      <c r="DG42" s="128"/>
      <c r="DH42" s="128"/>
      <c r="DI42" s="128"/>
      <c r="DJ42" s="128"/>
      <c r="DK42" s="128"/>
      <c r="DL42" s="128"/>
      <c r="DM42" s="128"/>
      <c r="DN42" s="128"/>
      <c r="DO42" s="128"/>
      <c r="DP42" s="128"/>
      <c r="DQ42" s="128"/>
      <c r="DR42" s="128"/>
      <c r="DS42" s="128"/>
      <c r="DT42" s="128"/>
    </row>
    <row r="43" spans="1:124" s="125" customFormat="1" x14ac:dyDescent="0.2">
      <c r="A43" s="116">
        <v>302</v>
      </c>
      <c r="B43" s="116" t="s">
        <v>11</v>
      </c>
      <c r="C43" s="116">
        <v>27</v>
      </c>
      <c r="D43" s="116" t="s">
        <v>14</v>
      </c>
      <c r="E43" s="116">
        <v>2</v>
      </c>
      <c r="F43" s="116" t="s">
        <v>15</v>
      </c>
      <c r="G43" s="117">
        <v>90</v>
      </c>
      <c r="H43" s="117">
        <v>91</v>
      </c>
      <c r="I43" s="116" t="s">
        <v>55</v>
      </c>
      <c r="J43" s="118">
        <v>369.8</v>
      </c>
      <c r="K43" s="118">
        <v>369.8</v>
      </c>
      <c r="L43" s="118"/>
      <c r="M43" s="119">
        <v>1021644</v>
      </c>
      <c r="N43" s="119">
        <v>170231</v>
      </c>
      <c r="O43" s="119">
        <v>193572</v>
      </c>
      <c r="P43" s="119">
        <v>18211</v>
      </c>
      <c r="Q43" s="119">
        <v>1312365</v>
      </c>
      <c r="R43" s="119">
        <v>67217</v>
      </c>
      <c r="S43" s="119"/>
      <c r="T43" s="119">
        <v>17054</v>
      </c>
      <c r="U43" s="119">
        <v>11673</v>
      </c>
      <c r="V43" s="119"/>
      <c r="W43" s="119"/>
      <c r="X43" s="119"/>
      <c r="Y43" s="119"/>
      <c r="Z43" s="119">
        <v>35670</v>
      </c>
      <c r="AA43" s="119">
        <v>9049</v>
      </c>
      <c r="AB43" s="119">
        <v>6760</v>
      </c>
      <c r="AC43" s="119">
        <v>4341</v>
      </c>
      <c r="AD43" s="119"/>
      <c r="AE43" s="119"/>
      <c r="AF43" s="119">
        <v>156876</v>
      </c>
      <c r="AG43" s="119">
        <v>15397</v>
      </c>
      <c r="AH43" s="119">
        <v>7076</v>
      </c>
      <c r="AI43" s="119">
        <v>1315</v>
      </c>
      <c r="AJ43" s="119">
        <v>4328</v>
      </c>
      <c r="AK43" s="129">
        <v>12578</v>
      </c>
      <c r="AL43" s="119">
        <v>66152</v>
      </c>
      <c r="AM43" s="119">
        <v>46243</v>
      </c>
      <c r="AN43" s="119">
        <v>11300</v>
      </c>
      <c r="AO43" s="121"/>
      <c r="AP43" s="122">
        <f t="shared" si="1"/>
        <v>0.3670700334861528</v>
      </c>
      <c r="AQ43" s="122">
        <f t="shared" si="2"/>
        <v>6.1162889294491311E-2</v>
      </c>
      <c r="AR43" s="122">
        <f t="shared" si="3"/>
        <v>6.9549158534657443E-2</v>
      </c>
      <c r="AS43" s="122">
        <f t="shared" si="4"/>
        <v>6.5430936606257458E-3</v>
      </c>
      <c r="AT43" s="122">
        <f t="shared" si="5"/>
        <v>0.47152419482329944</v>
      </c>
      <c r="AU43" s="122">
        <f t="shared" si="6"/>
        <v>2.4150630200773199E-2</v>
      </c>
      <c r="AV43" s="123">
        <f t="shared" si="7"/>
        <v>6.4623942765331802E-2</v>
      </c>
      <c r="AW43" s="123">
        <f t="shared" si="8"/>
        <v>4.423333434383242E-2</v>
      </c>
      <c r="AX43" s="123">
        <f t="shared" si="9"/>
        <v>0</v>
      </c>
      <c r="AY43" s="123">
        <f t="shared" si="10"/>
        <v>0</v>
      </c>
      <c r="AZ43" s="123">
        <f t="shared" si="11"/>
        <v>0</v>
      </c>
      <c r="BA43" s="123">
        <f t="shared" si="12"/>
        <v>0</v>
      </c>
      <c r="BB43" s="123">
        <f t="shared" si="13"/>
        <v>0.13516688392397005</v>
      </c>
      <c r="BC43" s="123">
        <f t="shared" si="14"/>
        <v>3.4290023342528876E-2</v>
      </c>
      <c r="BD43" s="123">
        <f t="shared" si="15"/>
        <v>2.5616151817382606E-2</v>
      </c>
      <c r="BE43" s="123">
        <f t="shared" si="16"/>
        <v>1.6449661988055902E-2</v>
      </c>
      <c r="BF43" s="123">
        <f t="shared" si="17"/>
        <v>0</v>
      </c>
      <c r="BG43" s="123">
        <f t="shared" si="18"/>
        <v>0</v>
      </c>
      <c r="BH43" s="123">
        <f t="shared" si="19"/>
        <v>0.59446145451238364</v>
      </c>
      <c r="BI43" s="123">
        <f t="shared" si="20"/>
        <v>5.8344954072816563E-2</v>
      </c>
      <c r="BJ43" s="123">
        <f t="shared" si="21"/>
        <v>2.6813593233698124E-2</v>
      </c>
      <c r="BK43" s="123">
        <f t="shared" si="22"/>
        <v>9.2660447025000713E-3</v>
      </c>
      <c r="BL43" s="123">
        <f t="shared" si="23"/>
        <v>3.0496913667239774E-2</v>
      </c>
      <c r="BM43" s="123">
        <f t="shared" si="24"/>
        <v>0.46613489669945601</v>
      </c>
      <c r="BN43" s="123">
        <f t="shared" si="25"/>
        <v>0.32584768454578766</v>
      </c>
      <c r="BO43" s="123">
        <f t="shared" si="26"/>
        <v>7.962456664505764E-2</v>
      </c>
      <c r="BP43" s="123"/>
      <c r="BQ43" s="123">
        <f t="shared" si="27"/>
        <v>0.62106132479726461</v>
      </c>
      <c r="BR43" s="123">
        <f t="shared" si="28"/>
        <v>0.14929924216642779</v>
      </c>
      <c r="BS43" s="123">
        <f t="shared" si="29"/>
        <v>0.75093894059866095</v>
      </c>
      <c r="BT43" s="123">
        <f t="shared" si="30"/>
        <v>0.68111600281345241</v>
      </c>
      <c r="BU43" s="123">
        <f t="shared" si="31"/>
        <v>0.66694209998229359</v>
      </c>
      <c r="BV43" s="123">
        <f t="shared" si="32"/>
        <v>0.95637013097465551</v>
      </c>
      <c r="BW43" s="123">
        <f t="shared" si="33"/>
        <v>0.19198749532773793</v>
      </c>
      <c r="BX43" s="118">
        <v>2.1301378968396545</v>
      </c>
      <c r="BY43" s="118">
        <v>2.3923637815137653</v>
      </c>
      <c r="BZ43" s="118">
        <v>0.26222588467411079</v>
      </c>
      <c r="CA43" s="141"/>
      <c r="CB43" s="141">
        <v>17.968530941712601</v>
      </c>
      <c r="CC43" s="141">
        <v>24.2132006290521</v>
      </c>
      <c r="CD43" s="141">
        <v>31.041965972235399</v>
      </c>
      <c r="CE43" s="141"/>
      <c r="CF43" s="126">
        <v>263896</v>
      </c>
      <c r="CG43" s="127">
        <v>1.8927556784241871E-2</v>
      </c>
      <c r="CH43" s="127">
        <v>8.7228951603409485E-3</v>
      </c>
      <c r="CI43" s="127">
        <v>8.890441275432398E-3</v>
      </c>
      <c r="CJ43" s="127">
        <v>5.049700895942013E-2</v>
      </c>
      <c r="CK43" s="127">
        <v>3.3564207461796066E-4</v>
      </c>
      <c r="CL43" s="127">
        <v>0</v>
      </c>
      <c r="CM43" s="124"/>
      <c r="CN43" s="127">
        <v>4.9680337849975137E-2</v>
      </c>
      <c r="CO43" s="127">
        <v>4.519371115625239E-2</v>
      </c>
      <c r="CP43" s="127">
        <v>4.1595684730022939E-2</v>
      </c>
      <c r="CQ43" s="127">
        <v>0.38428451182252482</v>
      </c>
      <c r="CR43" s="127">
        <v>1.1500049437648825E-3</v>
      </c>
      <c r="CS43" s="127">
        <v>2.4487394979603376E-3</v>
      </c>
      <c r="CT43" s="124"/>
      <c r="CU43" s="127">
        <v>5.4269259615286732E-2</v>
      </c>
      <c r="CV43" s="127">
        <v>0.11402923666265252</v>
      </c>
      <c r="CW43" s="127">
        <v>0.11151697296592483</v>
      </c>
      <c r="CX43" s="127">
        <v>1.3510124636758003</v>
      </c>
      <c r="CY43" s="127">
        <v>8.7586450291496647E-4</v>
      </c>
      <c r="CZ43" s="127">
        <v>4.464729130309297E-3</v>
      </c>
      <c r="DB43" s="128">
        <v>0.19661806167330664</v>
      </c>
      <c r="DC43" s="128">
        <v>0.6056813996557282</v>
      </c>
      <c r="DD43" s="128">
        <v>0.5868489668676673</v>
      </c>
      <c r="DE43" s="128">
        <v>-0.30301259305418055</v>
      </c>
      <c r="DF43" s="128">
        <v>-0.21775988514414346</v>
      </c>
      <c r="DG43" s="128">
        <v>21.712093310381881</v>
      </c>
      <c r="DH43" s="128">
        <v>0.24879330740171607</v>
      </c>
      <c r="DI43" s="128">
        <v>24.178060429229205</v>
      </c>
      <c r="DJ43" s="128">
        <v>0.24653198615843491</v>
      </c>
      <c r="DK43" s="128">
        <v>23.259294660651925</v>
      </c>
      <c r="DL43" s="128">
        <v>0.20973275814015943</v>
      </c>
      <c r="DM43" s="128">
        <v>23.559570760552532</v>
      </c>
      <c r="DN43" s="128">
        <v>0.20708686837332774</v>
      </c>
      <c r="DO43" s="128">
        <v>23.510328459346489</v>
      </c>
      <c r="DP43" s="128">
        <v>0.16614569553183631</v>
      </c>
      <c r="DQ43" s="128">
        <v>26.446649968842813</v>
      </c>
      <c r="DR43" s="128">
        <v>0.114626609426302</v>
      </c>
      <c r="DS43" s="128">
        <v>23.705223856140588</v>
      </c>
      <c r="DT43" s="128">
        <v>0.18303278031041273</v>
      </c>
    </row>
    <row r="44" spans="1:124" s="125" customFormat="1" x14ac:dyDescent="0.2">
      <c r="A44" s="116">
        <v>302</v>
      </c>
      <c r="B44" s="116" t="s">
        <v>11</v>
      </c>
      <c r="C44" s="116">
        <v>27</v>
      </c>
      <c r="D44" s="116" t="s">
        <v>14</v>
      </c>
      <c r="E44" s="116">
        <v>2</v>
      </c>
      <c r="F44" s="116" t="s">
        <v>15</v>
      </c>
      <c r="G44" s="117">
        <v>98</v>
      </c>
      <c r="H44" s="117">
        <v>100</v>
      </c>
      <c r="I44" s="116" t="s">
        <v>56</v>
      </c>
      <c r="J44" s="118">
        <v>369.88</v>
      </c>
      <c r="K44" s="118">
        <v>369.88</v>
      </c>
      <c r="L44" s="118"/>
      <c r="M44" s="119">
        <v>1398168</v>
      </c>
      <c r="N44" s="119">
        <v>185478</v>
      </c>
      <c r="O44" s="119">
        <v>135167</v>
      </c>
      <c r="P44" s="119">
        <v>26092</v>
      </c>
      <c r="Q44" s="119">
        <v>1560475</v>
      </c>
      <c r="R44" s="119">
        <v>57921</v>
      </c>
      <c r="S44" s="119"/>
      <c r="T44" s="119">
        <v>24070</v>
      </c>
      <c r="U44" s="119">
        <v>24059</v>
      </c>
      <c r="V44" s="119">
        <v>1171</v>
      </c>
      <c r="W44" s="119">
        <v>2341</v>
      </c>
      <c r="X44" s="119"/>
      <c r="Y44" s="119"/>
      <c r="Z44" s="119">
        <v>74282</v>
      </c>
      <c r="AA44" s="119">
        <v>12031</v>
      </c>
      <c r="AB44" s="119">
        <v>10800</v>
      </c>
      <c r="AC44" s="119">
        <v>5332</v>
      </c>
      <c r="AD44" s="119">
        <v>2924</v>
      </c>
      <c r="AE44" s="119">
        <v>1566</v>
      </c>
      <c r="AF44" s="119">
        <v>276809</v>
      </c>
      <c r="AG44" s="119">
        <v>30419</v>
      </c>
      <c r="AH44" s="119">
        <v>16265</v>
      </c>
      <c r="AI44" s="119">
        <v>2486</v>
      </c>
      <c r="AJ44" s="119">
        <v>7147</v>
      </c>
      <c r="AK44" s="120">
        <v>19099</v>
      </c>
      <c r="AL44" s="119">
        <v>70170</v>
      </c>
      <c r="AM44" s="119">
        <v>63248</v>
      </c>
      <c r="AN44" s="119">
        <v>28101</v>
      </c>
      <c r="AO44" s="121"/>
      <c r="AP44" s="122">
        <f t="shared" si="1"/>
        <v>0.41571301527873955</v>
      </c>
      <c r="AQ44" s="122">
        <f t="shared" si="2"/>
        <v>5.5147606473521106E-2</v>
      </c>
      <c r="AR44" s="122">
        <f t="shared" si="3"/>
        <v>4.0188790714836407E-2</v>
      </c>
      <c r="AS44" s="122">
        <f t="shared" si="4"/>
        <v>7.7578545601479027E-3</v>
      </c>
      <c r="AT44" s="122">
        <f t="shared" si="5"/>
        <v>0.46397125918851745</v>
      </c>
      <c r="AU44" s="122">
        <f t="shared" si="6"/>
        <v>1.7221473784237568E-2</v>
      </c>
      <c r="AV44" s="123">
        <f t="shared" si="7"/>
        <v>4.993061159294624E-2</v>
      </c>
      <c r="AW44" s="123">
        <f t="shared" si="8"/>
        <v>4.9907793282704345E-2</v>
      </c>
      <c r="AX44" s="123">
        <f t="shared" si="9"/>
        <v>2.4291128448417137E-3</v>
      </c>
      <c r="AY44" s="123">
        <f t="shared" si="10"/>
        <v>4.8561512978432548E-3</v>
      </c>
      <c r="AZ44" s="123">
        <f t="shared" si="11"/>
        <v>0</v>
      </c>
      <c r="BA44" s="123">
        <f t="shared" si="12"/>
        <v>0</v>
      </c>
      <c r="BB44" s="123">
        <f t="shared" si="13"/>
        <v>0.15408997467167562</v>
      </c>
      <c r="BC44" s="123">
        <f t="shared" si="14"/>
        <v>2.495700822911243E-2</v>
      </c>
      <c r="BD44" s="123">
        <f t="shared" si="15"/>
        <v>2.2403431873860381E-2</v>
      </c>
      <c r="BE44" s="123">
        <f t="shared" si="16"/>
        <v>1.1060657291798478E-2</v>
      </c>
      <c r="BF44" s="123">
        <f t="shared" si="17"/>
        <v>6.0655217406636805E-3</v>
      </c>
      <c r="BG44" s="123">
        <f t="shared" si="18"/>
        <v>3.2484976217097552E-3</v>
      </c>
      <c r="BH44" s="123">
        <f t="shared" si="19"/>
        <v>0.5742103308862424</v>
      </c>
      <c r="BI44" s="123">
        <f t="shared" si="20"/>
        <v>6.3100925386199908E-2</v>
      </c>
      <c r="BJ44" s="123">
        <f t="shared" si="21"/>
        <v>3.3739983280401765E-2</v>
      </c>
      <c r="BK44" s="123">
        <f t="shared" si="22"/>
        <v>1.30669483997456E-2</v>
      </c>
      <c r="BL44" s="123">
        <f t="shared" si="23"/>
        <v>3.75661625957288E-2</v>
      </c>
      <c r="BM44" s="123">
        <f t="shared" si="24"/>
        <v>0.36882854755034139</v>
      </c>
      <c r="BN44" s="123">
        <f t="shared" si="25"/>
        <v>0.33244503314043028</v>
      </c>
      <c r="BO44" s="123">
        <f t="shared" si="26"/>
        <v>0.1477048740873898</v>
      </c>
      <c r="BP44" s="123"/>
      <c r="BQ44" s="123">
        <f t="shared" si="27"/>
        <v>0.54164257224619305</v>
      </c>
      <c r="BR44" s="123">
        <f t="shared" si="28"/>
        <v>0.20857411222451802</v>
      </c>
      <c r="BS44" s="123">
        <f t="shared" si="29"/>
        <v>0.74269059551988326</v>
      </c>
      <c r="BT44" s="123">
        <f t="shared" si="30"/>
        <v>0.67309015661967997</v>
      </c>
      <c r="BU44" s="123">
        <f t="shared" si="31"/>
        <v>0.74471299093655585</v>
      </c>
      <c r="BV44" s="123">
        <f t="shared" si="32"/>
        <v>0.94371669626998234</v>
      </c>
      <c r="BW44" s="123">
        <f t="shared" si="33"/>
        <v>0.2994724782863537</v>
      </c>
      <c r="BX44" s="118">
        <v>2.0319052621219451</v>
      </c>
      <c r="BY44" s="118">
        <v>2.1469457839210802</v>
      </c>
      <c r="BZ44" s="118">
        <v>0.11504052179913504</v>
      </c>
      <c r="CA44" s="141"/>
      <c r="CB44" s="141">
        <v>11.912605923750901</v>
      </c>
      <c r="CC44" s="141">
        <v>18.673876685639399</v>
      </c>
      <c r="CD44" s="141">
        <v>24.595998187454299</v>
      </c>
      <c r="CE44" s="141"/>
      <c r="CF44" s="126">
        <v>482069</v>
      </c>
      <c r="CG44" s="127">
        <v>2.5264527795779906E-2</v>
      </c>
      <c r="CH44" s="127">
        <v>1.4624576411676856E-2</v>
      </c>
      <c r="CI44" s="127">
        <v>2.3257957745063514E-2</v>
      </c>
      <c r="CJ44" s="127">
        <v>6.4382594856277772E-2</v>
      </c>
      <c r="CK44" s="127">
        <v>5.1564477105304476E-4</v>
      </c>
      <c r="CL44" s="127">
        <v>0</v>
      </c>
      <c r="CM44" s="124"/>
      <c r="CN44" s="127">
        <v>6.6313380581661141E-2</v>
      </c>
      <c r="CO44" s="127">
        <v>7.5770586483356522E-2</v>
      </c>
      <c r="CP44" s="127">
        <v>0.10881694708464344</v>
      </c>
      <c r="CQ44" s="127">
        <v>0.48995444569983132</v>
      </c>
      <c r="CR44" s="127">
        <v>1.7667452348233709E-3</v>
      </c>
      <c r="CS44" s="127">
        <v>5.1911318244522711E-3</v>
      </c>
      <c r="CT44" s="124"/>
      <c r="CU44" s="127">
        <v>7.2438679415206181E-2</v>
      </c>
      <c r="CV44" s="127">
        <v>0.19117841657894738</v>
      </c>
      <c r="CW44" s="127">
        <v>0.29173546787448118</v>
      </c>
      <c r="CX44" s="127">
        <v>1.7225116870688333</v>
      </c>
      <c r="CY44" s="127">
        <v>1.345585030104295E-3</v>
      </c>
      <c r="CZ44" s="127">
        <v>9.46486855592963E-3</v>
      </c>
      <c r="DB44" s="128">
        <v>0.26932084309133492</v>
      </c>
      <c r="DC44" s="128">
        <v>0.5141529362061682</v>
      </c>
      <c r="DD44" s="128">
        <v>0.47751022262607906</v>
      </c>
      <c r="DE44" s="128">
        <v>-0.43175894606198367</v>
      </c>
      <c r="DF44" s="128">
        <v>-0.28890767969901771</v>
      </c>
      <c r="DG44" s="128">
        <v>15.610195747077878</v>
      </c>
      <c r="DH44" s="128"/>
      <c r="DI44" s="128">
        <v>17.34438891412994</v>
      </c>
      <c r="DJ44" s="128"/>
      <c r="DK44" s="128">
        <v>18.115395014786657</v>
      </c>
      <c r="DL44" s="128"/>
      <c r="DM44" s="128">
        <v>17.819286687869152</v>
      </c>
      <c r="DN44" s="128"/>
      <c r="DO44" s="128">
        <v>18.710132292522598</v>
      </c>
      <c r="DP44" s="128"/>
      <c r="DQ44" s="128">
        <v>17.7562711408161</v>
      </c>
      <c r="DR44" s="128"/>
      <c r="DS44" s="128">
        <v>18.83871470858719</v>
      </c>
      <c r="DT44" s="128"/>
    </row>
    <row r="45" spans="1:124" s="125" customFormat="1" x14ac:dyDescent="0.2">
      <c r="A45" s="116">
        <v>302</v>
      </c>
      <c r="B45" s="116" t="s">
        <v>11</v>
      </c>
      <c r="C45" s="116">
        <v>27</v>
      </c>
      <c r="D45" s="116" t="s">
        <v>14</v>
      </c>
      <c r="E45" s="116">
        <v>2</v>
      </c>
      <c r="F45" s="116" t="s">
        <v>15</v>
      </c>
      <c r="G45" s="117">
        <v>108</v>
      </c>
      <c r="H45" s="117">
        <v>109</v>
      </c>
      <c r="I45" s="116" t="s">
        <v>57</v>
      </c>
      <c r="J45" s="118">
        <v>369.98</v>
      </c>
      <c r="K45" s="118">
        <v>369.98</v>
      </c>
      <c r="L45" s="118"/>
      <c r="M45" s="119">
        <v>2276599</v>
      </c>
      <c r="N45" s="119">
        <v>329286</v>
      </c>
      <c r="O45" s="119">
        <v>319538</v>
      </c>
      <c r="P45" s="119">
        <v>33774</v>
      </c>
      <c r="Q45" s="119">
        <v>2800701</v>
      </c>
      <c r="R45" s="119">
        <v>84357</v>
      </c>
      <c r="S45" s="119"/>
      <c r="T45" s="119">
        <v>35018</v>
      </c>
      <c r="U45" s="119">
        <v>25739</v>
      </c>
      <c r="V45" s="119">
        <v>2039</v>
      </c>
      <c r="W45" s="119">
        <v>2292</v>
      </c>
      <c r="X45" s="119"/>
      <c r="Y45" s="119"/>
      <c r="Z45" s="119">
        <v>68736</v>
      </c>
      <c r="AA45" s="119">
        <v>13810</v>
      </c>
      <c r="AB45" s="119">
        <v>11645</v>
      </c>
      <c r="AC45" s="119">
        <v>7614</v>
      </c>
      <c r="AD45" s="119">
        <v>2344</v>
      </c>
      <c r="AE45" s="119">
        <v>2249</v>
      </c>
      <c r="AF45" s="119">
        <v>217178</v>
      </c>
      <c r="AG45" s="119">
        <v>23152</v>
      </c>
      <c r="AH45" s="119">
        <v>11829</v>
      </c>
      <c r="AI45" s="119">
        <v>2561</v>
      </c>
      <c r="AJ45" s="119">
        <v>6350</v>
      </c>
      <c r="AK45" s="120">
        <v>16366</v>
      </c>
      <c r="AL45" s="119">
        <v>67723</v>
      </c>
      <c r="AM45" s="119">
        <v>56760</v>
      </c>
      <c r="AN45" s="119">
        <v>18864</v>
      </c>
      <c r="AO45" s="121"/>
      <c r="AP45" s="122">
        <f t="shared" si="1"/>
        <v>0.38954477516809244</v>
      </c>
      <c r="AQ45" s="122">
        <f t="shared" si="2"/>
        <v>5.6343537371315935E-2</v>
      </c>
      <c r="AR45" s="122">
        <f t="shared" si="3"/>
        <v>5.4675574559973857E-2</v>
      </c>
      <c r="AS45" s="122">
        <f t="shared" si="4"/>
        <v>5.7790086161538124E-3</v>
      </c>
      <c r="AT45" s="122">
        <f t="shared" si="5"/>
        <v>0.47922292918430148</v>
      </c>
      <c r="AU45" s="122">
        <f t="shared" si="6"/>
        <v>1.4434175100162467E-2</v>
      </c>
      <c r="AV45" s="123">
        <f t="shared" si="7"/>
        <v>8.26588299165575E-2</v>
      </c>
      <c r="AW45" s="123">
        <f t="shared" si="8"/>
        <v>6.0756057548183029E-2</v>
      </c>
      <c r="AX45" s="123">
        <f t="shared" si="9"/>
        <v>4.8129920098195422E-3</v>
      </c>
      <c r="AY45" s="123">
        <f t="shared" si="10"/>
        <v>5.4101901356088233E-3</v>
      </c>
      <c r="AZ45" s="123">
        <f t="shared" si="11"/>
        <v>0</v>
      </c>
      <c r="BA45" s="123">
        <f t="shared" si="12"/>
        <v>0</v>
      </c>
      <c r="BB45" s="123">
        <f t="shared" si="13"/>
        <v>0.16224905286265623</v>
      </c>
      <c r="BC45" s="123">
        <f t="shared" si="14"/>
        <v>3.2598047893873411E-2</v>
      </c>
      <c r="BD45" s="123">
        <f t="shared" si="15"/>
        <v>2.7487637054609403E-2</v>
      </c>
      <c r="BE45" s="123">
        <f t="shared" si="16"/>
        <v>1.7972594979286903E-2</v>
      </c>
      <c r="BF45" s="123">
        <f t="shared" si="17"/>
        <v>5.5329344144271738E-3</v>
      </c>
      <c r="BG45" s="123">
        <f t="shared" si="18"/>
        <v>5.3086900588936491E-3</v>
      </c>
      <c r="BH45" s="123">
        <f t="shared" si="19"/>
        <v>0.51264148048483993</v>
      </c>
      <c r="BI45" s="123">
        <f t="shared" si="20"/>
        <v>5.4649529676970107E-2</v>
      </c>
      <c r="BJ45" s="123">
        <f t="shared" si="21"/>
        <v>2.7921962964274332E-2</v>
      </c>
      <c r="BK45" s="123">
        <f t="shared" si="22"/>
        <v>1.518763639814024E-2</v>
      </c>
      <c r="BL45" s="123">
        <f t="shared" si="23"/>
        <v>3.7657747414365686E-2</v>
      </c>
      <c r="BM45" s="123">
        <f t="shared" si="24"/>
        <v>0.40162135876269095</v>
      </c>
      <c r="BN45" s="123">
        <f t="shared" si="25"/>
        <v>0.33660688869911759</v>
      </c>
      <c r="BO45" s="123">
        <f t="shared" si="26"/>
        <v>0.11187019641332195</v>
      </c>
      <c r="BP45" s="123"/>
      <c r="BQ45" s="123">
        <f t="shared" si="27"/>
        <v>0.57065799166835074</v>
      </c>
      <c r="BR45" s="123">
        <f t="shared" si="28"/>
        <v>0.11403361147823821</v>
      </c>
      <c r="BS45" s="123">
        <f t="shared" si="29"/>
        <v>0.68169136690258503</v>
      </c>
      <c r="BT45" s="123">
        <f t="shared" si="30"/>
        <v>0.6024672590233604</v>
      </c>
      <c r="BU45" s="123">
        <f t="shared" si="31"/>
        <v>0.67917191719171921</v>
      </c>
      <c r="BV45" s="123">
        <f t="shared" si="32"/>
        <v>0.94147433960777094</v>
      </c>
      <c r="BW45" s="123">
        <f t="shared" si="33"/>
        <v>0.24127390164353774</v>
      </c>
      <c r="BX45" s="118">
        <v>2.1143576041770933</v>
      </c>
      <c r="BY45" s="118">
        <v>2.2317531506858224</v>
      </c>
      <c r="BZ45" s="118">
        <v>0.11739554650872908</v>
      </c>
      <c r="CA45" s="141"/>
      <c r="CB45" s="141">
        <v>14.1512298533696</v>
      </c>
      <c r="CC45" s="141">
        <v>20.701484200865199</v>
      </c>
      <c r="CD45" s="141">
        <v>26.861327376934501</v>
      </c>
      <c r="CE45" s="141"/>
      <c r="CF45" s="126">
        <v>423645</v>
      </c>
      <c r="CG45" s="127">
        <v>1.3635682597088904E-2</v>
      </c>
      <c r="CH45" s="127">
        <v>7.2392789943240832E-3</v>
      </c>
      <c r="CI45" s="127">
        <v>8.6459480141172582E-3</v>
      </c>
      <c r="CJ45" s="127">
        <v>4.3710545625333094E-2</v>
      </c>
      <c r="CK45" s="127">
        <v>2.5248382881464318E-4</v>
      </c>
      <c r="CL45" s="127">
        <v>0</v>
      </c>
      <c r="CM45" s="124"/>
      <c r="CN45" s="127">
        <v>3.5790425883302238E-2</v>
      </c>
      <c r="CO45" s="127">
        <v>3.7507029241449684E-2</v>
      </c>
      <c r="CP45" s="127">
        <v>4.0451774737120472E-2</v>
      </c>
      <c r="CQ45" s="127">
        <v>0.3326392202877953</v>
      </c>
      <c r="CR45" s="127">
        <v>8.6508120797436068E-4</v>
      </c>
      <c r="CS45" s="127">
        <v>3.1323469705003735E-3</v>
      </c>
      <c r="CT45" s="124"/>
      <c r="CU45" s="127">
        <v>3.9096350750834903E-2</v>
      </c>
      <c r="CV45" s="127">
        <v>9.4634802154206374E-2</v>
      </c>
      <c r="CW45" s="127">
        <v>0.10845017936505205</v>
      </c>
      <c r="CX45" s="127">
        <v>1.1694453424231657</v>
      </c>
      <c r="CY45" s="127">
        <v>6.5886144778039496E-4</v>
      </c>
      <c r="CZ45" s="127">
        <v>5.7111345559941679E-3</v>
      </c>
      <c r="DB45" s="128">
        <v>0.15010870062969167</v>
      </c>
      <c r="DC45" s="128">
        <v>0.55485753524317349</v>
      </c>
      <c r="DD45" s="128">
        <v>0.53147909361686085</v>
      </c>
      <c r="DE45" s="128">
        <v>-0.3516116376788892</v>
      </c>
      <c r="DF45" s="128">
        <v>-0.25585032419623677</v>
      </c>
      <c r="DG45" s="128">
        <v>18.323835682878233</v>
      </c>
      <c r="DH45" s="128">
        <v>0.63315692716305649</v>
      </c>
      <c r="DI45" s="128">
        <v>20.717443351053802</v>
      </c>
      <c r="DJ45" s="128">
        <v>0.62178101663550522</v>
      </c>
      <c r="DK45" s="128">
        <v>20.402993480666353</v>
      </c>
      <c r="DL45" s="128">
        <v>0.53375128959838936</v>
      </c>
      <c r="DM45" s="128">
        <v>20.652652414885196</v>
      </c>
      <c r="DN45" s="128">
        <v>0.52229605397358991</v>
      </c>
      <c r="DO45" s="128">
        <v>21.040417314117779</v>
      </c>
      <c r="DP45" s="128">
        <v>0.50389800787772721</v>
      </c>
      <c r="DQ45" s="128">
        <v>23.166214456674979</v>
      </c>
      <c r="DR45" s="128">
        <v>0.28393451705418665</v>
      </c>
      <c r="DS45" s="128">
        <v>21.099837824977406</v>
      </c>
      <c r="DT45" s="128">
        <v>0.50849039588183442</v>
      </c>
    </row>
    <row r="46" spans="1:124" s="125" customFormat="1" x14ac:dyDescent="0.2">
      <c r="A46" s="116">
        <v>302</v>
      </c>
      <c r="B46" s="116" t="s">
        <v>11</v>
      </c>
      <c r="C46" s="116">
        <v>27</v>
      </c>
      <c r="D46" s="116" t="s">
        <v>14</v>
      </c>
      <c r="E46" s="116">
        <v>2</v>
      </c>
      <c r="F46" s="116" t="s">
        <v>15</v>
      </c>
      <c r="G46" s="117">
        <v>118</v>
      </c>
      <c r="H46" s="117">
        <v>119</v>
      </c>
      <c r="I46" s="116" t="s">
        <v>58</v>
      </c>
      <c r="J46" s="118">
        <v>370.08</v>
      </c>
      <c r="K46" s="118">
        <v>370.08</v>
      </c>
      <c r="L46" s="118"/>
      <c r="M46" s="119">
        <v>555932</v>
      </c>
      <c r="N46" s="119">
        <v>85404</v>
      </c>
      <c r="O46" s="119">
        <v>82348</v>
      </c>
      <c r="P46" s="119">
        <v>11525</v>
      </c>
      <c r="Q46" s="119">
        <v>664980</v>
      </c>
      <c r="R46" s="119">
        <v>25261</v>
      </c>
      <c r="S46" s="119"/>
      <c r="T46" s="119">
        <v>11813</v>
      </c>
      <c r="U46" s="119">
        <v>9048</v>
      </c>
      <c r="V46" s="119"/>
      <c r="W46" s="119"/>
      <c r="X46" s="119"/>
      <c r="Y46" s="119"/>
      <c r="Z46" s="119">
        <v>28606</v>
      </c>
      <c r="AA46" s="119">
        <v>4559</v>
      </c>
      <c r="AB46" s="119">
        <v>4644</v>
      </c>
      <c r="AC46" s="119">
        <v>2178</v>
      </c>
      <c r="AD46" s="119">
        <v>1003</v>
      </c>
      <c r="AE46" s="119"/>
      <c r="AF46" s="119">
        <v>103622</v>
      </c>
      <c r="AG46" s="119">
        <v>10428</v>
      </c>
      <c r="AH46" s="119">
        <v>5539</v>
      </c>
      <c r="AI46" s="119">
        <v>1228</v>
      </c>
      <c r="AJ46" s="119">
        <v>2717</v>
      </c>
      <c r="AK46" s="120">
        <v>5954</v>
      </c>
      <c r="AL46" s="119">
        <v>22010</v>
      </c>
      <c r="AM46" s="119">
        <v>21145</v>
      </c>
      <c r="AN46" s="119">
        <v>8883</v>
      </c>
      <c r="AO46" s="121"/>
      <c r="AP46" s="122">
        <f t="shared" si="1"/>
        <v>0.39000455996352029</v>
      </c>
      <c r="AQ46" s="122">
        <f t="shared" si="2"/>
        <v>5.9913711459539096E-2</v>
      </c>
      <c r="AR46" s="122">
        <f t="shared" si="3"/>
        <v>5.7769827072152655E-2</v>
      </c>
      <c r="AS46" s="122">
        <f t="shared" si="4"/>
        <v>8.0851660879020654E-3</v>
      </c>
      <c r="AT46" s="122">
        <f t="shared" si="5"/>
        <v>0.46650531411133328</v>
      </c>
      <c r="AU46" s="122">
        <f t="shared" si="6"/>
        <v>1.7721421305552633E-2</v>
      </c>
      <c r="AV46" s="123">
        <f t="shared" si="7"/>
        <v>6.5106922398589062E-2</v>
      </c>
      <c r="AW46" s="123">
        <f t="shared" si="8"/>
        <v>4.9867724867724866E-2</v>
      </c>
      <c r="AX46" s="123">
        <f t="shared" si="9"/>
        <v>0</v>
      </c>
      <c r="AY46" s="123">
        <f t="shared" si="10"/>
        <v>0</v>
      </c>
      <c r="AZ46" s="123">
        <f t="shared" si="11"/>
        <v>0</v>
      </c>
      <c r="BA46" s="123">
        <f t="shared" si="12"/>
        <v>0</v>
      </c>
      <c r="BB46" s="123">
        <f t="shared" si="13"/>
        <v>0.15766093474426807</v>
      </c>
      <c r="BC46" s="123">
        <f t="shared" si="14"/>
        <v>2.5126763668430335E-2</v>
      </c>
      <c r="BD46" s="123">
        <f t="shared" si="15"/>
        <v>2.5595238095238095E-2</v>
      </c>
      <c r="BE46" s="123">
        <f t="shared" si="16"/>
        <v>1.2003968253968255E-2</v>
      </c>
      <c r="BF46" s="123">
        <f t="shared" si="17"/>
        <v>5.5279982363315699E-3</v>
      </c>
      <c r="BG46" s="123">
        <f t="shared" si="18"/>
        <v>0</v>
      </c>
      <c r="BH46" s="123">
        <f t="shared" si="19"/>
        <v>0.57110890652557322</v>
      </c>
      <c r="BI46" s="123">
        <f t="shared" si="20"/>
        <v>5.7473544973544975E-2</v>
      </c>
      <c r="BJ46" s="123">
        <f t="shared" si="21"/>
        <v>3.052799823633157E-2</v>
      </c>
      <c r="BK46" s="123">
        <f t="shared" si="22"/>
        <v>1.9826597994736586E-2</v>
      </c>
      <c r="BL46" s="123">
        <f t="shared" si="23"/>
        <v>4.3867155335260019E-2</v>
      </c>
      <c r="BM46" s="123">
        <f t="shared" si="24"/>
        <v>0.35536109272325106</v>
      </c>
      <c r="BN46" s="123">
        <f t="shared" si="25"/>
        <v>0.34139528876116054</v>
      </c>
      <c r="BO46" s="123">
        <f t="shared" si="26"/>
        <v>0.14341992669971099</v>
      </c>
      <c r="BP46" s="123"/>
      <c r="BQ46" s="123">
        <f t="shared" si="27"/>
        <v>0.58245411610556463</v>
      </c>
      <c r="BR46" s="123">
        <f t="shared" si="28"/>
        <v>0.19163947738224324</v>
      </c>
      <c r="BS46" s="123">
        <f t="shared" si="29"/>
        <v>0.72191603030394502</v>
      </c>
      <c r="BT46" s="123">
        <f t="shared" si="30"/>
        <v>0.65729980716533032</v>
      </c>
      <c r="BU46" s="123">
        <f t="shared" si="31"/>
        <v>0.69246959775491113</v>
      </c>
      <c r="BV46" s="123">
        <f t="shared" si="32"/>
        <v>0.92953217941160704</v>
      </c>
      <c r="BW46" s="123">
        <f t="shared" si="33"/>
        <v>0.28420143332480163</v>
      </c>
      <c r="BX46" s="118">
        <v>2.0834515416184365</v>
      </c>
      <c r="BY46" s="118">
        <v>2.26782961786152</v>
      </c>
      <c r="BZ46" s="118">
        <v>0.18437807624308356</v>
      </c>
      <c r="CA46" s="141"/>
      <c r="CB46" s="141">
        <v>15.068549392603799</v>
      </c>
      <c r="CC46" s="141">
        <v>21.519477388617801</v>
      </c>
      <c r="CD46" s="141">
        <v>27.810226873359898</v>
      </c>
      <c r="CE46" s="141"/>
      <c r="CF46" s="126">
        <v>181440</v>
      </c>
      <c r="CG46" s="127">
        <v>2.3915127640071088E-2</v>
      </c>
      <c r="CH46" s="127">
        <v>1.1954222116060138E-2</v>
      </c>
      <c r="CI46" s="127">
        <v>1.4368552818769125E-2</v>
      </c>
      <c r="CJ46" s="127">
        <v>5.4860371574837301E-2</v>
      </c>
      <c r="CK46" s="127">
        <v>4.5543109843905081E-4</v>
      </c>
      <c r="CL46" s="127">
        <v>0</v>
      </c>
      <c r="CM46" s="124"/>
      <c r="CN46" s="127">
        <v>6.2771525898850933E-2</v>
      </c>
      <c r="CO46" s="127">
        <v>6.1935361079106362E-2</v>
      </c>
      <c r="CP46" s="127">
        <v>6.7226111118667123E-2</v>
      </c>
      <c r="CQ46" s="127">
        <v>0.41748989778741863</v>
      </c>
      <c r="CR46" s="127">
        <v>1.5604361144094558E-3</v>
      </c>
      <c r="CS46" s="127">
        <v>4.4799318006413045E-3</v>
      </c>
      <c r="CT46" s="124"/>
      <c r="CU46" s="127">
        <v>6.856966725426851E-2</v>
      </c>
      <c r="CV46" s="127">
        <v>0.15627045811437404</v>
      </c>
      <c r="CW46" s="127">
        <v>0.18023149432165933</v>
      </c>
      <c r="CX46" s="127">
        <v>1.4677512052060737</v>
      </c>
      <c r="CY46" s="127">
        <v>1.1884562836777047E-3</v>
      </c>
      <c r="CZ46" s="127">
        <v>8.1681542805114617E-3</v>
      </c>
      <c r="DB46" s="128">
        <v>0.23446487120201959</v>
      </c>
      <c r="DC46" s="128">
        <v>0.56675083698088891</v>
      </c>
      <c r="DD46" s="128">
        <v>0.53811971422266969</v>
      </c>
      <c r="DE46" s="128">
        <v>-0.35366313816332273</v>
      </c>
      <c r="DF46" s="128">
        <v>-0.24660922490953746</v>
      </c>
      <c r="DG46" s="128">
        <v>19.116722465392588</v>
      </c>
      <c r="DH46" s="128">
        <v>0.13543695037693759</v>
      </c>
      <c r="DI46" s="128">
        <v>21.132482138916856</v>
      </c>
      <c r="DJ46" s="128">
        <v>0.11513572981177313</v>
      </c>
      <c r="DK46" s="128">
        <v>21.071397038325955</v>
      </c>
      <c r="DL46" s="128">
        <v>0.11417334916778202</v>
      </c>
      <c r="DM46" s="128">
        <v>21.00128499669016</v>
      </c>
      <c r="DN46" s="128">
        <v>9.671401304274331E-2</v>
      </c>
      <c r="DO46" s="128">
        <v>21.658103871533015</v>
      </c>
      <c r="DP46" s="128">
        <v>0.10329665217832271</v>
      </c>
      <c r="DQ46" s="128">
        <v>23.027738173975713</v>
      </c>
      <c r="DR46" s="128">
        <v>0.12996688557827668</v>
      </c>
      <c r="DS46" s="128">
        <v>21.731929016187639</v>
      </c>
      <c r="DT46" s="128">
        <v>0.1064823428923765</v>
      </c>
    </row>
    <row r="47" spans="1:124" s="125" customFormat="1" x14ac:dyDescent="0.2">
      <c r="A47" s="116">
        <v>302</v>
      </c>
      <c r="B47" s="116" t="s">
        <v>11</v>
      </c>
      <c r="C47" s="116">
        <v>27</v>
      </c>
      <c r="D47" s="116" t="s">
        <v>14</v>
      </c>
      <c r="E47" s="116">
        <v>2</v>
      </c>
      <c r="F47" s="116" t="s">
        <v>15</v>
      </c>
      <c r="G47" s="117">
        <v>130</v>
      </c>
      <c r="H47" s="117">
        <v>132</v>
      </c>
      <c r="I47" s="116" t="s">
        <v>59</v>
      </c>
      <c r="J47" s="118">
        <v>370.2</v>
      </c>
      <c r="K47" s="118">
        <v>370.2</v>
      </c>
      <c r="L47" s="118"/>
      <c r="M47" s="119">
        <v>233070</v>
      </c>
      <c r="N47" s="119">
        <v>42955</v>
      </c>
      <c r="O47" s="119">
        <v>50352</v>
      </c>
      <c r="P47" s="119">
        <v>5736</v>
      </c>
      <c r="Q47" s="119">
        <v>307691</v>
      </c>
      <c r="R47" s="119">
        <v>14966</v>
      </c>
      <c r="S47" s="119"/>
      <c r="T47" s="119">
        <v>6112</v>
      </c>
      <c r="U47" s="119">
        <v>4304</v>
      </c>
      <c r="V47" s="119"/>
      <c r="W47" s="119"/>
      <c r="X47" s="119"/>
      <c r="Y47" s="119"/>
      <c r="Z47" s="119">
        <v>14363</v>
      </c>
      <c r="AA47" s="119">
        <v>2539</v>
      </c>
      <c r="AB47" s="119">
        <v>1670</v>
      </c>
      <c r="AC47" s="119"/>
      <c r="AD47" s="119"/>
      <c r="AE47" s="119"/>
      <c r="AF47" s="119">
        <v>52559</v>
      </c>
      <c r="AG47" s="119">
        <v>4955</v>
      </c>
      <c r="AH47" s="119">
        <v>2384</v>
      </c>
      <c r="AI47" s="119"/>
      <c r="AJ47" s="119">
        <v>1497</v>
      </c>
      <c r="AK47" s="120">
        <v>3458</v>
      </c>
      <c r="AL47" s="119">
        <v>16037</v>
      </c>
      <c r="AM47" s="119">
        <v>11917</v>
      </c>
      <c r="AN47" s="119">
        <v>4508</v>
      </c>
      <c r="AO47" s="121"/>
      <c r="AP47" s="122">
        <f t="shared" si="1"/>
        <v>0.35595705362188251</v>
      </c>
      <c r="AQ47" s="122">
        <f t="shared" si="2"/>
        <v>6.5603188906028065E-2</v>
      </c>
      <c r="AR47" s="122">
        <f t="shared" si="3"/>
        <v>7.6900285596468984E-2</v>
      </c>
      <c r="AS47" s="122">
        <f t="shared" si="4"/>
        <v>8.7603280541258769E-3</v>
      </c>
      <c r="AT47" s="122">
        <f t="shared" si="5"/>
        <v>0.46992226277929655</v>
      </c>
      <c r="AU47" s="122">
        <f t="shared" si="6"/>
        <v>2.2856881042198025E-2</v>
      </c>
      <c r="AV47" s="123">
        <f t="shared" si="7"/>
        <v>6.8762234772630104E-2</v>
      </c>
      <c r="AW47" s="123">
        <f t="shared" si="8"/>
        <v>4.842157370114529E-2</v>
      </c>
      <c r="AX47" s="123">
        <f t="shared" si="9"/>
        <v>0</v>
      </c>
      <c r="AY47" s="123">
        <f t="shared" si="10"/>
        <v>0</v>
      </c>
      <c r="AZ47" s="123">
        <f t="shared" si="11"/>
        <v>0</v>
      </c>
      <c r="BA47" s="123">
        <f t="shared" si="12"/>
        <v>0</v>
      </c>
      <c r="BB47" s="123">
        <f t="shared" si="13"/>
        <v>0.16158900164255338</v>
      </c>
      <c r="BC47" s="123">
        <f t="shared" si="14"/>
        <v>2.856467835204644E-2</v>
      </c>
      <c r="BD47" s="123">
        <f t="shared" si="15"/>
        <v>1.8788110613594942E-2</v>
      </c>
      <c r="BE47" s="123">
        <f t="shared" si="16"/>
        <v>0</v>
      </c>
      <c r="BF47" s="123">
        <f t="shared" si="17"/>
        <v>0</v>
      </c>
      <c r="BG47" s="123">
        <f t="shared" si="18"/>
        <v>0</v>
      </c>
      <c r="BH47" s="123">
        <f t="shared" si="19"/>
        <v>0.59130796750894399</v>
      </c>
      <c r="BI47" s="123">
        <f t="shared" si="20"/>
        <v>5.5745561730756246E-2</v>
      </c>
      <c r="BJ47" s="123">
        <f t="shared" si="21"/>
        <v>2.6820871678329545E-2</v>
      </c>
      <c r="BK47" s="123">
        <f t="shared" si="22"/>
        <v>0</v>
      </c>
      <c r="BL47" s="123">
        <f t="shared" si="23"/>
        <v>4.0008552262340645E-2</v>
      </c>
      <c r="BM47" s="123">
        <f t="shared" si="24"/>
        <v>0.42860197236550229</v>
      </c>
      <c r="BN47" s="123">
        <f t="shared" si="25"/>
        <v>0.31849159472966831</v>
      </c>
      <c r="BO47" s="123">
        <f t="shared" si="26"/>
        <v>0.12047999572386883</v>
      </c>
      <c r="BP47" s="123"/>
      <c r="BQ47" s="123">
        <f t="shared" si="27"/>
        <v>0.62323149926760169</v>
      </c>
      <c r="BR47" s="123">
        <f t="shared" si="28"/>
        <v>0.20609802666886842</v>
      </c>
      <c r="BS47" s="123">
        <f t="shared" si="29"/>
        <v>0.73008056750728267</v>
      </c>
      <c r="BT47" s="123">
        <f t="shared" si="30"/>
        <v>0.65799917372960925</v>
      </c>
      <c r="BU47" s="123">
        <f t="shared" si="31"/>
        <v>0.75070774354704406</v>
      </c>
      <c r="BV47" s="123">
        <f t="shared" si="32"/>
        <v>0.95591742984186823</v>
      </c>
      <c r="BW47" s="123">
        <f t="shared" si="33"/>
        <v>0.27445966514459663</v>
      </c>
      <c r="BX47" s="118">
        <v>2.1482306764207282</v>
      </c>
      <c r="BY47" s="118">
        <v>2.3996578511393643</v>
      </c>
      <c r="BZ47" s="118">
        <v>0.25142717471863607</v>
      </c>
      <c r="CA47" s="141"/>
      <c r="CB47" s="141">
        <v>18.0983205385287</v>
      </c>
      <c r="CC47" s="141">
        <v>24.358081133636801</v>
      </c>
      <c r="CD47" s="141">
        <v>31.2608358965504</v>
      </c>
      <c r="CE47" s="141"/>
      <c r="CF47" s="126">
        <v>88886</v>
      </c>
      <c r="CG47" s="127">
        <v>2.7945271008624019E-2</v>
      </c>
      <c r="CH47" s="127">
        <v>1.1643569372366431E-2</v>
      </c>
      <c r="CI47" s="127">
        <v>1.1511970939346998E-2</v>
      </c>
      <c r="CJ47" s="127">
        <v>5.3999639654811714E-2</v>
      </c>
      <c r="CK47" s="127">
        <v>4.8218844440038871E-4</v>
      </c>
      <c r="CL47" s="127">
        <v>0</v>
      </c>
      <c r="CM47" s="124"/>
      <c r="CN47" s="127">
        <v>7.3349694355343886E-2</v>
      </c>
      <c r="CO47" s="127">
        <v>6.0325855277383308E-2</v>
      </c>
      <c r="CP47" s="127">
        <v>5.3861028826263112E-2</v>
      </c>
      <c r="CQ47" s="127">
        <v>0.41093968912133888</v>
      </c>
      <c r="CR47" s="127">
        <v>1.6521143706965753E-3</v>
      </c>
      <c r="CS47" s="127">
        <v>3.7043884902712813E-3</v>
      </c>
      <c r="CT47" s="124"/>
      <c r="CU47" s="127">
        <v>8.012493026301111E-2</v>
      </c>
      <c r="CV47" s="127">
        <v>0.15220947898079384</v>
      </c>
      <c r="CW47" s="127">
        <v>0.14440004857523039</v>
      </c>
      <c r="CX47" s="127">
        <v>1.4447229194560669</v>
      </c>
      <c r="CY47" s="127">
        <v>1.2582800968764117E-3</v>
      </c>
      <c r="CZ47" s="127">
        <v>6.754124404115997E-3</v>
      </c>
      <c r="DB47" s="128">
        <v>0.2325359923813792</v>
      </c>
      <c r="DC47" s="128">
        <v>0.61292552272334544</v>
      </c>
      <c r="DD47" s="128">
        <v>0.59071807052804681</v>
      </c>
      <c r="DE47" s="128">
        <v>-0.30746153038612767</v>
      </c>
      <c r="DF47" s="128">
        <v>-0.21259229389160419</v>
      </c>
      <c r="DG47" s="128">
        <v>22.195034848223028</v>
      </c>
      <c r="DH47" s="128"/>
      <c r="DI47" s="128">
        <v>24.419879408002924</v>
      </c>
      <c r="DJ47" s="128"/>
      <c r="DK47" s="128">
        <v>23.666414377052014</v>
      </c>
      <c r="DL47" s="128"/>
      <c r="DM47" s="128">
        <v>23.762698702722457</v>
      </c>
      <c r="DN47" s="128"/>
      <c r="DO47" s="128">
        <v>23.829021990414432</v>
      </c>
      <c r="DP47" s="128"/>
      <c r="DQ47" s="128">
        <v>26.14634669893638</v>
      </c>
      <c r="DR47" s="128"/>
      <c r="DS47" s="128">
        <v>24.058687097814271</v>
      </c>
      <c r="DT47" s="128"/>
    </row>
    <row r="48" spans="1:124" s="125" customFormat="1" x14ac:dyDescent="0.2">
      <c r="A48" s="116">
        <v>302</v>
      </c>
      <c r="B48" s="116" t="s">
        <v>11</v>
      </c>
      <c r="C48" s="116">
        <v>27</v>
      </c>
      <c r="D48" s="116" t="s">
        <v>14</v>
      </c>
      <c r="E48" s="116">
        <v>2</v>
      </c>
      <c r="F48" s="116" t="s">
        <v>15</v>
      </c>
      <c r="G48" s="117">
        <v>140</v>
      </c>
      <c r="H48" s="117">
        <v>141</v>
      </c>
      <c r="I48" s="116" t="s">
        <v>60</v>
      </c>
      <c r="J48" s="118">
        <v>370.3</v>
      </c>
      <c r="K48" s="118">
        <v>370.3</v>
      </c>
      <c r="L48" s="118"/>
      <c r="M48" s="119">
        <v>2407214</v>
      </c>
      <c r="N48" s="119">
        <v>343490</v>
      </c>
      <c r="O48" s="119">
        <v>358786</v>
      </c>
      <c r="P48" s="119">
        <v>36498</v>
      </c>
      <c r="Q48" s="119">
        <v>2923594</v>
      </c>
      <c r="R48" s="119">
        <v>98688</v>
      </c>
      <c r="S48" s="119"/>
      <c r="T48" s="119">
        <v>42145</v>
      </c>
      <c r="U48" s="119">
        <v>21489</v>
      </c>
      <c r="V48" s="119">
        <v>1255</v>
      </c>
      <c r="W48" s="119">
        <v>1167</v>
      </c>
      <c r="X48" s="119"/>
      <c r="Y48" s="119"/>
      <c r="Z48" s="119">
        <v>67449</v>
      </c>
      <c r="AA48" s="119">
        <v>11908</v>
      </c>
      <c r="AB48" s="119">
        <v>8441</v>
      </c>
      <c r="AC48" s="119">
        <v>4391</v>
      </c>
      <c r="AD48" s="119">
        <v>2077</v>
      </c>
      <c r="AE48" s="119">
        <v>1190</v>
      </c>
      <c r="AF48" s="119">
        <v>206354</v>
      </c>
      <c r="AG48" s="119">
        <v>21824</v>
      </c>
      <c r="AH48" s="119">
        <v>10935</v>
      </c>
      <c r="AI48" s="119">
        <v>1783</v>
      </c>
      <c r="AJ48" s="119">
        <v>5142</v>
      </c>
      <c r="AK48" s="120">
        <v>11715</v>
      </c>
      <c r="AL48" s="119">
        <v>60312</v>
      </c>
      <c r="AM48" s="119">
        <v>46571</v>
      </c>
      <c r="AN48" s="119">
        <v>13033</v>
      </c>
      <c r="AO48" s="121"/>
      <c r="AP48" s="122">
        <f t="shared" si="1"/>
        <v>0.39025756006141105</v>
      </c>
      <c r="AQ48" s="122">
        <f t="shared" si="2"/>
        <v>5.5686602564414336E-2</v>
      </c>
      <c r="AR48" s="122">
        <f t="shared" si="3"/>
        <v>5.8166390252047978E-2</v>
      </c>
      <c r="AS48" s="122">
        <f t="shared" si="4"/>
        <v>5.9170561599929967E-3</v>
      </c>
      <c r="AT48" s="122">
        <f t="shared" si="5"/>
        <v>0.47397309132058096</v>
      </c>
      <c r="AU48" s="122">
        <f t="shared" si="6"/>
        <v>1.5999299641552656E-2</v>
      </c>
      <c r="AV48" s="123">
        <f t="shared" si="7"/>
        <v>0.105198127925117</v>
      </c>
      <c r="AW48" s="123">
        <f t="shared" si="8"/>
        <v>5.3638689547581907E-2</v>
      </c>
      <c r="AX48" s="123">
        <f t="shared" si="9"/>
        <v>3.1326053042121686E-3</v>
      </c>
      <c r="AY48" s="123">
        <f t="shared" si="10"/>
        <v>2.9129485179407175E-3</v>
      </c>
      <c r="AZ48" s="123">
        <f t="shared" si="11"/>
        <v>0</v>
      </c>
      <c r="BA48" s="123">
        <f t="shared" si="12"/>
        <v>0</v>
      </c>
      <c r="BB48" s="123">
        <f t="shared" si="13"/>
        <v>0.16835943837753511</v>
      </c>
      <c r="BC48" s="123">
        <f t="shared" si="14"/>
        <v>2.9723556942277692E-2</v>
      </c>
      <c r="BD48" s="123">
        <f t="shared" si="15"/>
        <v>2.1069578783151327E-2</v>
      </c>
      <c r="BE48" s="123">
        <f t="shared" si="16"/>
        <v>1.0960374414976598E-2</v>
      </c>
      <c r="BF48" s="123">
        <f t="shared" si="17"/>
        <v>5.1843993759750394E-3</v>
      </c>
      <c r="BG48" s="123">
        <f t="shared" si="18"/>
        <v>2.9703588143525743E-3</v>
      </c>
      <c r="BH48" s="123">
        <f t="shared" si="19"/>
        <v>0.51508018720748827</v>
      </c>
      <c r="BI48" s="123">
        <f t="shared" si="20"/>
        <v>5.4474882995319815E-2</v>
      </c>
      <c r="BJ48" s="123">
        <f t="shared" si="21"/>
        <v>2.7294851794071762E-2</v>
      </c>
      <c r="BK48" s="123">
        <f t="shared" si="22"/>
        <v>1.2868443084384652E-2</v>
      </c>
      <c r="BL48" s="123">
        <f t="shared" si="23"/>
        <v>3.711134848003695E-2</v>
      </c>
      <c r="BM48" s="123">
        <f t="shared" si="24"/>
        <v>0.43528970235861314</v>
      </c>
      <c r="BN48" s="123">
        <f t="shared" si="25"/>
        <v>0.33611680475764311</v>
      </c>
      <c r="BO48" s="123">
        <f t="shared" si="26"/>
        <v>9.4063050319004596E-2</v>
      </c>
      <c r="BP48" s="123"/>
      <c r="BQ48" s="123">
        <f t="shared" si="27"/>
        <v>0.58984407650735193</v>
      </c>
      <c r="BR48" s="123">
        <f t="shared" si="28"/>
        <v>0.10673740023874567</v>
      </c>
      <c r="BS48" s="123">
        <f t="shared" si="29"/>
        <v>0.66563574361472622</v>
      </c>
      <c r="BT48" s="123">
        <f t="shared" si="30"/>
        <v>0.59068828808198204</v>
      </c>
      <c r="BU48" s="123">
        <f t="shared" si="31"/>
        <v>0.65302134482413066</v>
      </c>
      <c r="BV48" s="123">
        <f t="shared" si="32"/>
        <v>0.94540408858334446</v>
      </c>
      <c r="BW48" s="123">
        <f t="shared" si="33"/>
        <v>0.21230879502174729</v>
      </c>
      <c r="BX48" s="118">
        <v>2.1016622164723655</v>
      </c>
      <c r="BY48" s="118">
        <v>2.2909012959308308</v>
      </c>
      <c r="BZ48" s="118">
        <v>0.1892390794584653</v>
      </c>
      <c r="CA48" s="141"/>
      <c r="CB48" s="141">
        <v>15.6372663248568</v>
      </c>
      <c r="CC48" s="141">
        <v>22.040854510923701</v>
      </c>
      <c r="CD48" s="141">
        <v>28.414888062380001</v>
      </c>
      <c r="CE48" s="141"/>
      <c r="CF48" s="126">
        <v>400625</v>
      </c>
      <c r="CG48" s="127">
        <v>1.2195080892787265E-2</v>
      </c>
      <c r="CH48" s="127">
        <v>6.5628192687560045E-3</v>
      </c>
      <c r="CI48" s="127">
        <v>7.281747342078565E-3</v>
      </c>
      <c r="CJ48" s="127">
        <v>3.8250368342100938E-2</v>
      </c>
      <c r="CK48" s="127">
        <v>2.2872793747182407E-4</v>
      </c>
      <c r="CL48" s="127">
        <v>0</v>
      </c>
      <c r="CM48" s="124"/>
      <c r="CN48" s="127">
        <v>3.2009188812253501E-2</v>
      </c>
      <c r="CO48" s="127">
        <v>3.4002261055634815E-2</v>
      </c>
      <c r="CP48" s="127">
        <v>3.4069092561443311E-2</v>
      </c>
      <c r="CQ48" s="127">
        <v>0.29108702531645569</v>
      </c>
      <c r="CR48" s="127">
        <v>7.8368678649463636E-4</v>
      </c>
      <c r="CS48" s="127">
        <v>2.5319935991457926E-3</v>
      </c>
      <c r="CT48" s="124"/>
      <c r="CU48" s="127">
        <v>3.4965844696400072E-2</v>
      </c>
      <c r="CV48" s="127">
        <v>8.5791845232030053E-2</v>
      </c>
      <c r="CW48" s="127">
        <v>9.1338370766278501E-2</v>
      </c>
      <c r="CX48" s="127">
        <v>1.0233620849087621</v>
      </c>
      <c r="CY48" s="127">
        <v>5.9686998861675051E-4</v>
      </c>
      <c r="CZ48" s="127">
        <v>4.6165243747973419E-3</v>
      </c>
      <c r="DB48" s="128">
        <v>0.14465941076105501</v>
      </c>
      <c r="DC48" s="128">
        <v>0.57017617021050859</v>
      </c>
      <c r="DD48" s="128">
        <v>0.55053279647018316</v>
      </c>
      <c r="DE48" s="128">
        <v>-0.33022413200830536</v>
      </c>
      <c r="DF48" s="128">
        <v>-0.24399996203972563</v>
      </c>
      <c r="DG48" s="128">
        <v>19.345078014033906</v>
      </c>
      <c r="DH48" s="128">
        <v>0.34654947798133068</v>
      </c>
      <c r="DI48" s="128">
        <v>21.908299779386443</v>
      </c>
      <c r="DJ48" s="128">
        <v>0.35050164376826343</v>
      </c>
      <c r="DK48" s="128">
        <v>21.263900765830584</v>
      </c>
      <c r="DL48" s="128">
        <v>0.29214120993800258</v>
      </c>
      <c r="DM48" s="128">
        <v>21.652971814684612</v>
      </c>
      <c r="DN48" s="128">
        <v>0.29442138076569929</v>
      </c>
      <c r="DO48" s="128">
        <v>21.83122136931777</v>
      </c>
      <c r="DP48" s="128">
        <v>0.26115347156709801</v>
      </c>
      <c r="DQ48" s="128">
        <v>24.609871089439388</v>
      </c>
      <c r="DR48" s="128">
        <v>0.513288071357757</v>
      </c>
      <c r="DS48" s="128">
        <v>21.910402596482768</v>
      </c>
      <c r="DT48" s="128">
        <v>0.27082819475337072</v>
      </c>
    </row>
    <row r="49" spans="1:124" s="125" customFormat="1" x14ac:dyDescent="0.2">
      <c r="A49" s="116">
        <v>302</v>
      </c>
      <c r="B49" s="116" t="s">
        <v>11</v>
      </c>
      <c r="C49" s="116">
        <v>27</v>
      </c>
      <c r="D49" s="116" t="s">
        <v>14</v>
      </c>
      <c r="E49" s="116">
        <v>2</v>
      </c>
      <c r="F49" s="116" t="s">
        <v>15</v>
      </c>
      <c r="G49" s="117">
        <v>149</v>
      </c>
      <c r="H49" s="117">
        <v>150</v>
      </c>
      <c r="I49" s="116" t="s">
        <v>61</v>
      </c>
      <c r="J49" s="118">
        <v>370.39</v>
      </c>
      <c r="K49" s="118">
        <v>370.39</v>
      </c>
      <c r="L49" s="118"/>
      <c r="M49" s="119">
        <v>185545</v>
      </c>
      <c r="N49" s="119">
        <v>26136</v>
      </c>
      <c r="O49" s="119">
        <v>22710</v>
      </c>
      <c r="P49" s="119">
        <v>3692</v>
      </c>
      <c r="Q49" s="119">
        <v>198173</v>
      </c>
      <c r="R49" s="119">
        <v>7639</v>
      </c>
      <c r="S49" s="119"/>
      <c r="T49" s="119">
        <v>6006</v>
      </c>
      <c r="U49" s="119">
        <v>4290</v>
      </c>
      <c r="V49" s="119"/>
      <c r="W49" s="119"/>
      <c r="X49" s="119"/>
      <c r="Y49" s="119"/>
      <c r="Z49" s="119">
        <v>15636</v>
      </c>
      <c r="AA49" s="119">
        <v>3265</v>
      </c>
      <c r="AB49" s="119">
        <v>2066</v>
      </c>
      <c r="AC49" s="119">
        <v>1027</v>
      </c>
      <c r="AD49" s="119"/>
      <c r="AE49" s="119"/>
      <c r="AF49" s="119">
        <v>68126</v>
      </c>
      <c r="AG49" s="119">
        <v>5593</v>
      </c>
      <c r="AH49" s="119">
        <v>2638</v>
      </c>
      <c r="AI49" s="119"/>
      <c r="AJ49" s="119">
        <v>1699</v>
      </c>
      <c r="AK49" s="120">
        <v>4966</v>
      </c>
      <c r="AL49" s="119">
        <v>25592</v>
      </c>
      <c r="AM49" s="119">
        <v>20047</v>
      </c>
      <c r="AN49" s="119">
        <v>5312</v>
      </c>
      <c r="AO49" s="121"/>
      <c r="AP49" s="122">
        <f t="shared" si="1"/>
        <v>0.41799299383863303</v>
      </c>
      <c r="AQ49" s="122">
        <f t="shared" si="2"/>
        <v>5.8878788902781067E-2</v>
      </c>
      <c r="AR49" s="122">
        <f t="shared" si="3"/>
        <v>5.1160747474064815E-2</v>
      </c>
      <c r="AS49" s="122">
        <f t="shared" si="4"/>
        <v>8.3172822401694092E-3</v>
      </c>
      <c r="AT49" s="122">
        <f t="shared" si="5"/>
        <v>0.44644116288761981</v>
      </c>
      <c r="AU49" s="122">
        <f t="shared" si="6"/>
        <v>1.7209024656731884E-2</v>
      </c>
      <c r="AV49" s="123">
        <f t="shared" si="7"/>
        <v>5.5279943302622252E-2</v>
      </c>
      <c r="AW49" s="123">
        <f t="shared" si="8"/>
        <v>3.9485673787587321E-2</v>
      </c>
      <c r="AX49" s="123">
        <f t="shared" si="9"/>
        <v>0</v>
      </c>
      <c r="AY49" s="123">
        <f t="shared" si="10"/>
        <v>0</v>
      </c>
      <c r="AZ49" s="123">
        <f t="shared" si="11"/>
        <v>0</v>
      </c>
      <c r="BA49" s="123">
        <f t="shared" si="12"/>
        <v>0</v>
      </c>
      <c r="BB49" s="123">
        <f t="shared" si="13"/>
        <v>0.1439156166300036</v>
      </c>
      <c r="BC49" s="123">
        <f t="shared" si="14"/>
        <v>3.0051451029480796E-2</v>
      </c>
      <c r="BD49" s="123">
        <f t="shared" si="15"/>
        <v>1.901571143243716E-2</v>
      </c>
      <c r="BE49" s="123">
        <f t="shared" si="16"/>
        <v>9.452630997634541E-3</v>
      </c>
      <c r="BF49" s="123">
        <f t="shared" si="17"/>
        <v>0</v>
      </c>
      <c r="BG49" s="123">
        <f t="shared" si="18"/>
        <v>0</v>
      </c>
      <c r="BH49" s="123">
        <f t="shared" si="19"/>
        <v>0.62703986304269788</v>
      </c>
      <c r="BI49" s="123">
        <f t="shared" si="20"/>
        <v>5.1478641840087623E-2</v>
      </c>
      <c r="BJ49" s="123">
        <f t="shared" si="21"/>
        <v>2.4280467937448803E-2</v>
      </c>
      <c r="BK49" s="123">
        <f t="shared" si="22"/>
        <v>0</v>
      </c>
      <c r="BL49" s="123">
        <f t="shared" si="23"/>
        <v>2.948833657317412E-2</v>
      </c>
      <c r="BM49" s="123">
        <f t="shared" si="24"/>
        <v>0.4441821716189947</v>
      </c>
      <c r="BN49" s="123">
        <f t="shared" si="25"/>
        <v>0.34794154401555122</v>
      </c>
      <c r="BO49" s="123">
        <f t="shared" si="26"/>
        <v>9.2196612052207721E-2</v>
      </c>
      <c r="BP49" s="123"/>
      <c r="BQ49" s="123">
        <f t="shared" si="27"/>
        <v>0.56568124034099398</v>
      </c>
      <c r="BR49" s="123">
        <f t="shared" si="28"/>
        <v>0.32935471207732087</v>
      </c>
      <c r="BS49" s="123">
        <f t="shared" si="29"/>
        <v>0.76307400189876573</v>
      </c>
      <c r="BT49" s="123">
        <f t="shared" si="30"/>
        <v>0.69999897249365517</v>
      </c>
      <c r="BU49" s="123">
        <f t="shared" si="31"/>
        <v>0.75766652403366141</v>
      </c>
      <c r="BV49" s="123">
        <f t="shared" si="32"/>
        <v>0.96773029439696112</v>
      </c>
      <c r="BW49" s="123">
        <f t="shared" si="33"/>
        <v>0.20947198233368824</v>
      </c>
      <c r="BX49" s="118">
        <v>1.9891258067786299</v>
      </c>
      <c r="BY49" s="118">
        <v>2.2168097269742035</v>
      </c>
      <c r="BZ49" s="118">
        <v>0.2276839201955736</v>
      </c>
      <c r="CA49" s="141"/>
      <c r="CB49" s="141">
        <v>13.7978000455076</v>
      </c>
      <c r="CC49" s="141">
        <v>20.343972018403399</v>
      </c>
      <c r="CD49" s="141">
        <v>26.467064380217501</v>
      </c>
      <c r="CE49" s="141"/>
      <c r="CF49" s="126">
        <v>108647</v>
      </c>
      <c r="CG49" s="127">
        <v>4.2907165198253792E-2</v>
      </c>
      <c r="CH49" s="127">
        <v>2.3390802022306399E-2</v>
      </c>
      <c r="CI49" s="127">
        <v>3.1198495557067375E-2</v>
      </c>
      <c r="CJ49" s="127">
        <v>0.10254693590736727</v>
      </c>
      <c r="CK49" s="127">
        <v>9.151061707043845E-4</v>
      </c>
      <c r="CL49" s="127">
        <v>0</v>
      </c>
      <c r="CM49" s="124"/>
      <c r="CN49" s="127">
        <v>0.1126211104546067</v>
      </c>
      <c r="CO49" s="127">
        <v>0.12118879464646465</v>
      </c>
      <c r="CP49" s="127">
        <v>0.14596832092338177</v>
      </c>
      <c r="CQ49" s="127">
        <v>0.78038679945828826</v>
      </c>
      <c r="CR49" s="127">
        <v>3.1354132868402856E-3</v>
      </c>
      <c r="CS49" s="127">
        <v>8.8709500364314697E-3</v>
      </c>
      <c r="CT49" s="124"/>
      <c r="CU49" s="127">
        <v>0.1230238067196637</v>
      </c>
      <c r="CV49" s="127">
        <v>0.30577408652777782</v>
      </c>
      <c r="CW49" s="127">
        <v>0.39133735636151479</v>
      </c>
      <c r="CX49" s="127">
        <v>2.7435721714517878</v>
      </c>
      <c r="CY49" s="127">
        <v>2.3879872993596502E-3</v>
      </c>
      <c r="CZ49" s="127">
        <v>1.6174194549548371E-2</v>
      </c>
      <c r="DB49" s="128">
        <v>0.37605545792678452</v>
      </c>
      <c r="DC49" s="128">
        <v>0.54120292083240062</v>
      </c>
      <c r="DD49" s="128">
        <v>0.50968037014317502</v>
      </c>
      <c r="DE49" s="128">
        <v>-0.38604041528788841</v>
      </c>
      <c r="DF49" s="128">
        <v>-0.26663998097456076</v>
      </c>
      <c r="DG49" s="128"/>
      <c r="DH49" s="128"/>
      <c r="DI49" s="128"/>
      <c r="DJ49" s="128"/>
      <c r="DK49" s="128"/>
      <c r="DL49" s="128"/>
      <c r="DM49" s="128"/>
      <c r="DN49" s="128"/>
      <c r="DO49" s="128"/>
      <c r="DP49" s="128"/>
      <c r="DQ49" s="128"/>
      <c r="DR49" s="128"/>
      <c r="DS49" s="128"/>
      <c r="DT49" s="128"/>
    </row>
    <row r="50" spans="1:124" s="125" customFormat="1" x14ac:dyDescent="0.2">
      <c r="A50" s="116">
        <v>302</v>
      </c>
      <c r="B50" s="116" t="s">
        <v>11</v>
      </c>
      <c r="C50" s="116">
        <v>27</v>
      </c>
      <c r="D50" s="116" t="s">
        <v>14</v>
      </c>
      <c r="E50" s="116">
        <v>3</v>
      </c>
      <c r="F50" s="116" t="s">
        <v>15</v>
      </c>
      <c r="G50" s="117">
        <v>0</v>
      </c>
      <c r="H50" s="117">
        <v>1</v>
      </c>
      <c r="I50" s="116" t="s">
        <v>62</v>
      </c>
      <c r="J50" s="118">
        <v>370.4</v>
      </c>
      <c r="K50" s="118">
        <v>370.4</v>
      </c>
      <c r="L50" s="118"/>
      <c r="M50" s="119">
        <v>159130</v>
      </c>
      <c r="N50" s="119">
        <v>20335</v>
      </c>
      <c r="O50" s="119">
        <v>18247</v>
      </c>
      <c r="P50" s="119">
        <v>4163</v>
      </c>
      <c r="Q50" s="119">
        <v>168822</v>
      </c>
      <c r="R50" s="119">
        <v>5596</v>
      </c>
      <c r="S50" s="119"/>
      <c r="T50" s="119">
        <v>6322</v>
      </c>
      <c r="U50" s="119">
        <v>4434</v>
      </c>
      <c r="V50" s="119"/>
      <c r="W50" s="119"/>
      <c r="X50" s="119"/>
      <c r="Y50" s="119"/>
      <c r="Z50" s="119">
        <v>18337</v>
      </c>
      <c r="AA50" s="119">
        <v>3899</v>
      </c>
      <c r="AB50" s="119">
        <v>1869</v>
      </c>
      <c r="AC50" s="119"/>
      <c r="AD50" s="119"/>
      <c r="AE50" s="119"/>
      <c r="AF50" s="119">
        <v>63776</v>
      </c>
      <c r="AG50" s="119">
        <v>5484</v>
      </c>
      <c r="AH50" s="119">
        <v>2647</v>
      </c>
      <c r="AI50" s="119"/>
      <c r="AJ50" s="119">
        <v>2188</v>
      </c>
      <c r="AK50" s="120">
        <v>5329</v>
      </c>
      <c r="AL50" s="119">
        <v>23306</v>
      </c>
      <c r="AM50" s="119">
        <v>15333</v>
      </c>
      <c r="AN50" s="119">
        <v>8514</v>
      </c>
      <c r="AO50" s="121"/>
      <c r="AP50" s="122">
        <f t="shared" si="1"/>
        <v>0.42288854695675976</v>
      </c>
      <c r="AQ50" s="122">
        <f t="shared" si="2"/>
        <v>5.4040335589553887E-2</v>
      </c>
      <c r="AR50" s="122">
        <f t="shared" si="3"/>
        <v>4.8491468084710582E-2</v>
      </c>
      <c r="AS50" s="122">
        <f t="shared" si="4"/>
        <v>1.1063187462961043E-2</v>
      </c>
      <c r="AT50" s="122">
        <f t="shared" si="5"/>
        <v>0.4486450717924596</v>
      </c>
      <c r="AU50" s="122">
        <f t="shared" si="6"/>
        <v>1.4871390113555129E-2</v>
      </c>
      <c r="AV50" s="123">
        <f t="shared" si="7"/>
        <v>5.9212498126779561E-2</v>
      </c>
      <c r="AW50" s="123">
        <f t="shared" si="8"/>
        <v>4.1529297167690694E-2</v>
      </c>
      <c r="AX50" s="123">
        <f t="shared" si="9"/>
        <v>0</v>
      </c>
      <c r="AY50" s="123">
        <f t="shared" si="10"/>
        <v>0</v>
      </c>
      <c r="AZ50" s="123">
        <f t="shared" si="11"/>
        <v>0</v>
      </c>
      <c r="BA50" s="123">
        <f t="shared" si="12"/>
        <v>0</v>
      </c>
      <c r="BB50" s="123">
        <f t="shared" si="13"/>
        <v>0.17174621609471002</v>
      </c>
      <c r="BC50" s="123">
        <f t="shared" si="14"/>
        <v>3.6518432489135319E-2</v>
      </c>
      <c r="BD50" s="123">
        <f t="shared" si="15"/>
        <v>1.7505245017233627E-2</v>
      </c>
      <c r="BE50" s="123">
        <f t="shared" si="16"/>
        <v>0</v>
      </c>
      <c r="BF50" s="123">
        <f t="shared" si="17"/>
        <v>0</v>
      </c>
      <c r="BG50" s="123">
        <f t="shared" si="18"/>
        <v>0</v>
      </c>
      <c r="BH50" s="123">
        <f t="shared" si="19"/>
        <v>0.597332534092612</v>
      </c>
      <c r="BI50" s="123">
        <f t="shared" si="20"/>
        <v>5.1363704480743295E-2</v>
      </c>
      <c r="BJ50" s="123">
        <f t="shared" si="21"/>
        <v>2.4792072531095458E-2</v>
      </c>
      <c r="BK50" s="123">
        <f t="shared" si="22"/>
        <v>0</v>
      </c>
      <c r="BL50" s="123">
        <f t="shared" si="23"/>
        <v>4.0021949881104808E-2</v>
      </c>
      <c r="BM50" s="123">
        <f t="shared" si="24"/>
        <v>0.42630327419059816</v>
      </c>
      <c r="BN50" s="123">
        <f t="shared" si="25"/>
        <v>0.2804646058167185</v>
      </c>
      <c r="BO50" s="123">
        <f t="shared" si="26"/>
        <v>0.15573440643863179</v>
      </c>
      <c r="BP50" s="123"/>
      <c r="BQ50" s="123">
        <f t="shared" si="27"/>
        <v>0.57934258703791819</v>
      </c>
      <c r="BR50" s="123">
        <f t="shared" si="28"/>
        <v>0.36435106743476786</v>
      </c>
      <c r="BS50" s="123">
        <f t="shared" si="29"/>
        <v>0.73050236196474838</v>
      </c>
      <c r="BT50" s="123">
        <f t="shared" si="30"/>
        <v>0.65906084656084662</v>
      </c>
      <c r="BU50" s="123">
        <f t="shared" si="31"/>
        <v>0.79555223322743418</v>
      </c>
      <c r="BV50" s="123">
        <f t="shared" si="32"/>
        <v>0.95565554001742981</v>
      </c>
      <c r="BW50" s="123">
        <f t="shared" si="33"/>
        <v>0.35702604101144797</v>
      </c>
      <c r="BX50" s="118">
        <v>1.9936645114312517</v>
      </c>
      <c r="BY50" s="118">
        <v>2.258223814058018</v>
      </c>
      <c r="BZ50" s="118">
        <v>0.2645593026267663</v>
      </c>
      <c r="CA50" s="141"/>
      <c r="CB50" s="141">
        <v>14.793014616620701</v>
      </c>
      <c r="CC50" s="141">
        <v>21.295822694688901</v>
      </c>
      <c r="CD50" s="141">
        <v>27.576018542841599</v>
      </c>
      <c r="CE50" s="141"/>
      <c r="CF50" s="126">
        <v>106768</v>
      </c>
      <c r="CG50" s="127">
        <v>4.9164359292653809E-2</v>
      </c>
      <c r="CH50" s="127">
        <v>2.9543600802557166E-2</v>
      </c>
      <c r="CI50" s="127">
        <v>3.8157743373924483E-2</v>
      </c>
      <c r="CJ50" s="127">
        <v>8.9371971482104254E-2</v>
      </c>
      <c r="CK50" s="127">
        <v>1.0556265276326544E-3</v>
      </c>
      <c r="CL50" s="127">
        <v>0</v>
      </c>
      <c r="CM50" s="124"/>
      <c r="CN50" s="127">
        <v>0.1290447577402124</v>
      </c>
      <c r="CO50" s="127">
        <v>0.15306672115662651</v>
      </c>
      <c r="CP50" s="127">
        <v>0.17852853578560859</v>
      </c>
      <c r="CQ50" s="127">
        <v>0.68012472697573867</v>
      </c>
      <c r="CR50" s="127">
        <v>3.616875884612195E-3</v>
      </c>
      <c r="CS50" s="127">
        <v>1.1900146446604715E-2</v>
      </c>
      <c r="CT50" s="124"/>
      <c r="CU50" s="127">
        <v>0.14096448943128259</v>
      </c>
      <c r="CV50" s="127">
        <v>0.38620597701303178</v>
      </c>
      <c r="CW50" s="127">
        <v>0.47863046438757062</v>
      </c>
      <c r="CX50" s="127">
        <v>2.3910851328368965</v>
      </c>
      <c r="CY50" s="127">
        <v>2.7546778959140397E-3</v>
      </c>
      <c r="CZ50" s="127">
        <v>2.1697257115082205E-2</v>
      </c>
      <c r="DB50" s="128">
        <v>0.41611439273573803</v>
      </c>
      <c r="DC50" s="128">
        <v>0.55538182736257147</v>
      </c>
      <c r="DD50" s="128">
        <v>0.51279773084072544</v>
      </c>
      <c r="DE50" s="128">
        <v>-0.39362369971472133</v>
      </c>
      <c r="DF50" s="128">
        <v>-0.2554084398008189</v>
      </c>
      <c r="DG50" s="128"/>
      <c r="DH50" s="128"/>
      <c r="DI50" s="128"/>
      <c r="DJ50" s="128"/>
      <c r="DK50" s="128"/>
      <c r="DL50" s="128"/>
      <c r="DM50" s="128"/>
      <c r="DN50" s="128"/>
      <c r="DO50" s="128"/>
      <c r="DP50" s="128"/>
      <c r="DQ50" s="128"/>
      <c r="DR50" s="128"/>
      <c r="DS50" s="128"/>
      <c r="DT50" s="128"/>
    </row>
    <row r="51" spans="1:124" s="125" customFormat="1" x14ac:dyDescent="0.2">
      <c r="A51" s="116">
        <v>302</v>
      </c>
      <c r="B51" s="116" t="s">
        <v>11</v>
      </c>
      <c r="C51" s="116">
        <v>27</v>
      </c>
      <c r="D51" s="116" t="s">
        <v>14</v>
      </c>
      <c r="E51" s="116">
        <v>3</v>
      </c>
      <c r="F51" s="116" t="s">
        <v>15</v>
      </c>
      <c r="G51" s="117">
        <v>10</v>
      </c>
      <c r="H51" s="117">
        <v>12</v>
      </c>
      <c r="I51" s="116" t="s">
        <v>63</v>
      </c>
      <c r="J51" s="118">
        <v>370.5</v>
      </c>
      <c r="K51" s="118">
        <v>370.5</v>
      </c>
      <c r="L51" s="118"/>
      <c r="M51" s="119">
        <v>520855</v>
      </c>
      <c r="N51" s="119">
        <v>78602</v>
      </c>
      <c r="O51" s="119">
        <v>69227</v>
      </c>
      <c r="P51" s="119">
        <v>11473</v>
      </c>
      <c r="Q51" s="119">
        <v>522179</v>
      </c>
      <c r="R51" s="119">
        <v>21477</v>
      </c>
      <c r="S51" s="119"/>
      <c r="T51" s="119">
        <v>14860</v>
      </c>
      <c r="U51" s="119">
        <v>12194</v>
      </c>
      <c r="V51" s="119"/>
      <c r="W51" s="119"/>
      <c r="X51" s="119"/>
      <c r="Y51" s="119"/>
      <c r="Z51" s="119">
        <v>36927</v>
      </c>
      <c r="AA51" s="119">
        <v>9441</v>
      </c>
      <c r="AB51" s="119">
        <v>5022</v>
      </c>
      <c r="AC51" s="119">
        <v>2704</v>
      </c>
      <c r="AD51" s="119">
        <v>1220</v>
      </c>
      <c r="AE51" s="119"/>
      <c r="AF51" s="119">
        <v>176266</v>
      </c>
      <c r="AG51" s="119">
        <v>15148</v>
      </c>
      <c r="AH51" s="119">
        <v>7282</v>
      </c>
      <c r="AI51" s="119">
        <v>1173</v>
      </c>
      <c r="AJ51" s="119">
        <v>3772</v>
      </c>
      <c r="AK51" s="120">
        <v>10078</v>
      </c>
      <c r="AL51" s="119">
        <v>44335</v>
      </c>
      <c r="AM51" s="119">
        <v>23923</v>
      </c>
      <c r="AN51" s="119">
        <v>12239</v>
      </c>
      <c r="AO51" s="121"/>
      <c r="AP51" s="122">
        <f t="shared" si="1"/>
        <v>0.42560015296454606</v>
      </c>
      <c r="AQ51" s="122">
        <f t="shared" si="2"/>
        <v>6.4227132740050971E-2</v>
      </c>
      <c r="AR51" s="122">
        <f t="shared" si="3"/>
        <v>5.6566648662826756E-2</v>
      </c>
      <c r="AS51" s="122">
        <f t="shared" si="4"/>
        <v>9.3747982739193006E-3</v>
      </c>
      <c r="AT51" s="122">
        <f t="shared" si="5"/>
        <v>0.42668201759582552</v>
      </c>
      <c r="AU51" s="122">
        <f t="shared" si="6"/>
        <v>1.7549249762831412E-2</v>
      </c>
      <c r="AV51" s="123">
        <f t="shared" si="7"/>
        <v>5.2870520593174507E-2</v>
      </c>
      <c r="AW51" s="123">
        <f t="shared" si="8"/>
        <v>4.3385136481370788E-2</v>
      </c>
      <c r="AX51" s="123">
        <f t="shared" si="9"/>
        <v>0</v>
      </c>
      <c r="AY51" s="123">
        <f t="shared" si="10"/>
        <v>0</v>
      </c>
      <c r="AZ51" s="123">
        <f t="shared" si="11"/>
        <v>0</v>
      </c>
      <c r="BA51" s="123">
        <f t="shared" si="12"/>
        <v>0</v>
      </c>
      <c r="BB51" s="123">
        <f t="shared" si="13"/>
        <v>0.13138288788318675</v>
      </c>
      <c r="BC51" s="123">
        <f t="shared" si="14"/>
        <v>3.3590214328409189E-2</v>
      </c>
      <c r="BD51" s="123">
        <f t="shared" si="15"/>
        <v>1.7867816582700025E-2</v>
      </c>
      <c r="BE51" s="123">
        <f t="shared" si="16"/>
        <v>9.6205846355278506E-3</v>
      </c>
      <c r="BF51" s="123">
        <f t="shared" si="17"/>
        <v>4.3406483932485126E-3</v>
      </c>
      <c r="BG51" s="123">
        <f t="shared" si="18"/>
        <v>0</v>
      </c>
      <c r="BH51" s="123">
        <f t="shared" si="19"/>
        <v>0.62713830301995277</v>
      </c>
      <c r="BI51" s="123">
        <f t="shared" si="20"/>
        <v>5.3895198246662682E-2</v>
      </c>
      <c r="BJ51" s="123">
        <f t="shared" si="21"/>
        <v>2.5908689835766944E-2</v>
      </c>
      <c r="BK51" s="123">
        <f t="shared" si="22"/>
        <v>1.2280150753768844E-2</v>
      </c>
      <c r="BL51" s="123">
        <f t="shared" si="23"/>
        <v>3.9489112227805698E-2</v>
      </c>
      <c r="BM51" s="123">
        <f t="shared" si="24"/>
        <v>0.46414363484087101</v>
      </c>
      <c r="BN51" s="123">
        <f t="shared" si="25"/>
        <v>0.25045016750418758</v>
      </c>
      <c r="BO51" s="123">
        <f t="shared" si="26"/>
        <v>0.12813023450586264</v>
      </c>
      <c r="BP51" s="123"/>
      <c r="BQ51" s="123">
        <f t="shared" si="27"/>
        <v>0.56520392302203248</v>
      </c>
      <c r="BR51" s="123">
        <f t="shared" si="28"/>
        <v>0.32348578187692956</v>
      </c>
      <c r="BS51" s="123">
        <f t="shared" si="29"/>
        <v>0.77396435874963476</v>
      </c>
      <c r="BT51" s="123">
        <f t="shared" si="30"/>
        <v>0.70594501938419152</v>
      </c>
      <c r="BU51" s="123">
        <f t="shared" si="31"/>
        <v>0.7122323091247672</v>
      </c>
      <c r="BV51" s="123">
        <f t="shared" si="32"/>
        <v>0.94212448210481969</v>
      </c>
      <c r="BW51" s="123">
        <f t="shared" si="33"/>
        <v>0.32781572251238783</v>
      </c>
      <c r="BX51" s="118">
        <v>1.9297621450335958</v>
      </c>
      <c r="BY51" s="118">
        <v>2.2153851549433599</v>
      </c>
      <c r="BZ51" s="118">
        <v>0.28562300990976408</v>
      </c>
      <c r="CA51" s="141"/>
      <c r="CB51" s="141">
        <v>13.731145503714799</v>
      </c>
      <c r="CC51" s="141">
        <v>20.308716564433599</v>
      </c>
      <c r="CD51" s="141">
        <v>26.417189669508002</v>
      </c>
      <c r="CE51" s="141"/>
      <c r="CF51" s="126">
        <v>281064</v>
      </c>
      <c r="CG51" s="127">
        <v>3.9541188986416564E-2</v>
      </c>
      <c r="CH51" s="127">
        <v>2.01204700180657E-2</v>
      </c>
      <c r="CI51" s="127">
        <v>2.6476633179424214E-2</v>
      </c>
      <c r="CJ51" s="127">
        <v>8.5367953581452105E-2</v>
      </c>
      <c r="CK51" s="127">
        <v>8.9842959464857838E-4</v>
      </c>
      <c r="CL51" s="127">
        <v>0</v>
      </c>
      <c r="CM51" s="124"/>
      <c r="CN51" s="127">
        <v>0.10378622292499831</v>
      </c>
      <c r="CO51" s="127">
        <v>0.10424505781735835</v>
      </c>
      <c r="CP51" s="127">
        <v>0.12387615556126946</v>
      </c>
      <c r="CQ51" s="127">
        <v>0.64965397046979856</v>
      </c>
      <c r="CR51" s="127">
        <v>3.0782746073970799E-3</v>
      </c>
      <c r="CS51" s="127">
        <v>8.1624495464729715E-3</v>
      </c>
      <c r="CT51" s="124"/>
      <c r="CU51" s="127">
        <v>0.11337284970596423</v>
      </c>
      <c r="CV51" s="127">
        <v>0.2630229752026666</v>
      </c>
      <c r="CW51" s="127">
        <v>0.33210882283848792</v>
      </c>
      <c r="CX51" s="127">
        <v>2.2839604100061015</v>
      </c>
      <c r="CY51" s="127">
        <v>2.3444694507285817E-3</v>
      </c>
      <c r="CZ51" s="127">
        <v>1.48824022707082E-2</v>
      </c>
      <c r="DB51" s="128">
        <v>0.36795994993742176</v>
      </c>
      <c r="DC51" s="128">
        <v>0.56142131979695431</v>
      </c>
      <c r="DD51" s="128">
        <v>0.52812670671764061</v>
      </c>
      <c r="DE51" s="128">
        <v>-0.37444574619934518</v>
      </c>
      <c r="DF51" s="128">
        <v>-0.25071109919291346</v>
      </c>
      <c r="DG51" s="128"/>
      <c r="DH51" s="128"/>
      <c r="DI51" s="128"/>
      <c r="DJ51" s="128"/>
      <c r="DK51" s="128"/>
      <c r="DL51" s="128"/>
      <c r="DM51" s="128"/>
      <c r="DN51" s="128"/>
      <c r="DO51" s="128"/>
      <c r="DP51" s="128"/>
      <c r="DQ51" s="128"/>
      <c r="DR51" s="128"/>
      <c r="DS51" s="128"/>
      <c r="DT51" s="128"/>
    </row>
    <row r="52" spans="1:124" s="125" customFormat="1" x14ac:dyDescent="0.2">
      <c r="A52" s="116">
        <v>302</v>
      </c>
      <c r="B52" s="116" t="s">
        <v>11</v>
      </c>
      <c r="C52" s="116">
        <v>27</v>
      </c>
      <c r="D52" s="116" t="s">
        <v>14</v>
      </c>
      <c r="E52" s="116">
        <v>3</v>
      </c>
      <c r="F52" s="116" t="s">
        <v>15</v>
      </c>
      <c r="G52" s="117">
        <v>18</v>
      </c>
      <c r="H52" s="117">
        <v>20</v>
      </c>
      <c r="I52" s="116" t="s">
        <v>64</v>
      </c>
      <c r="J52" s="118">
        <v>370.58</v>
      </c>
      <c r="K52" s="118">
        <v>370.58</v>
      </c>
      <c r="L52" s="118"/>
      <c r="M52" s="119">
        <v>376244</v>
      </c>
      <c r="N52" s="119">
        <v>30484</v>
      </c>
      <c r="O52" s="119">
        <v>27639</v>
      </c>
      <c r="P52" s="119">
        <v>21656</v>
      </c>
      <c r="Q52" s="119">
        <v>309717</v>
      </c>
      <c r="R52" s="119">
        <v>3424</v>
      </c>
      <c r="S52" s="119"/>
      <c r="T52" s="119">
        <v>15450</v>
      </c>
      <c r="U52" s="119">
        <v>10983</v>
      </c>
      <c r="V52" s="119"/>
      <c r="W52" s="119"/>
      <c r="X52" s="119"/>
      <c r="Y52" s="119"/>
      <c r="Z52" s="119">
        <v>58585</v>
      </c>
      <c r="AA52" s="119">
        <v>8666</v>
      </c>
      <c r="AB52" s="119">
        <v>4437</v>
      </c>
      <c r="AC52" s="119"/>
      <c r="AD52" s="119">
        <v>1302</v>
      </c>
      <c r="AE52" s="119"/>
      <c r="AF52" s="119">
        <v>234268</v>
      </c>
      <c r="AG52" s="119">
        <v>14477</v>
      </c>
      <c r="AH52" s="119">
        <v>6821</v>
      </c>
      <c r="AI52" s="119">
        <v>2898</v>
      </c>
      <c r="AJ52" s="119">
        <v>6648</v>
      </c>
      <c r="AK52" s="120">
        <v>10400</v>
      </c>
      <c r="AL52" s="119">
        <v>20207</v>
      </c>
      <c r="AM52" s="119">
        <v>21337</v>
      </c>
      <c r="AN52" s="119">
        <v>24258</v>
      </c>
      <c r="AO52" s="121"/>
      <c r="AP52" s="122">
        <f t="shared" si="1"/>
        <v>0.48915965905840625</v>
      </c>
      <c r="AQ52" s="122">
        <f t="shared" si="2"/>
        <v>3.9632640113161824E-2</v>
      </c>
      <c r="AR52" s="122">
        <f t="shared" si="3"/>
        <v>3.5933819055494018E-2</v>
      </c>
      <c r="AS52" s="122">
        <f t="shared" si="4"/>
        <v>2.8155243875168365E-2</v>
      </c>
      <c r="AT52" s="122">
        <f t="shared" si="5"/>
        <v>0.40266705150007021</v>
      </c>
      <c r="AU52" s="122">
        <f t="shared" si="6"/>
        <v>4.4515863976993201E-3</v>
      </c>
      <c r="AV52" s="123">
        <f t="shared" si="7"/>
        <v>4.3522475344306442E-2</v>
      </c>
      <c r="AW52" s="123">
        <f t="shared" si="8"/>
        <v>3.0938986841845803E-2</v>
      </c>
      <c r="AX52" s="123">
        <f t="shared" si="9"/>
        <v>0</v>
      </c>
      <c r="AY52" s="123">
        <f t="shared" si="10"/>
        <v>0</v>
      </c>
      <c r="AZ52" s="123">
        <f t="shared" si="11"/>
        <v>0</v>
      </c>
      <c r="BA52" s="123">
        <f t="shared" si="12"/>
        <v>0</v>
      </c>
      <c r="BB52" s="123">
        <f t="shared" si="13"/>
        <v>0.16503328272143644</v>
      </c>
      <c r="BC52" s="123">
        <f t="shared" si="14"/>
        <v>2.441202403454755E-2</v>
      </c>
      <c r="BD52" s="123">
        <f t="shared" si="15"/>
        <v>1.2498978841597909E-2</v>
      </c>
      <c r="BE52" s="123">
        <f t="shared" si="16"/>
        <v>0</v>
      </c>
      <c r="BF52" s="123">
        <f t="shared" si="17"/>
        <v>3.6677192814425236E-3</v>
      </c>
      <c r="BG52" s="123">
        <f t="shared" si="18"/>
        <v>0</v>
      </c>
      <c r="BH52" s="123">
        <f t="shared" si="19"/>
        <v>0.6599303076996752</v>
      </c>
      <c r="BI52" s="123">
        <f t="shared" si="20"/>
        <v>4.0781545343658535E-2</v>
      </c>
      <c r="BJ52" s="123">
        <f t="shared" si="21"/>
        <v>1.9214679891489596E-2</v>
      </c>
      <c r="BK52" s="123">
        <f t="shared" si="22"/>
        <v>3.3796706628726032E-2</v>
      </c>
      <c r="BL52" s="123">
        <f t="shared" si="23"/>
        <v>7.7529505061342541E-2</v>
      </c>
      <c r="BM52" s="123">
        <f t="shared" si="24"/>
        <v>0.23565564211410178</v>
      </c>
      <c r="BN52" s="123">
        <f t="shared" si="25"/>
        <v>0.2488337920417969</v>
      </c>
      <c r="BO52" s="123">
        <f t="shared" si="26"/>
        <v>0.28289872650090964</v>
      </c>
      <c r="BP52" s="123"/>
      <c r="BQ52" s="123">
        <f t="shared" si="27"/>
        <v>0.63361898008485273</v>
      </c>
      <c r="BR52" s="123">
        <f t="shared" si="28"/>
        <v>0.51429817036738501</v>
      </c>
      <c r="BS52" s="123">
        <f t="shared" si="29"/>
        <v>0.76211009721476708</v>
      </c>
      <c r="BT52" s="123">
        <f t="shared" si="30"/>
        <v>0.71433624432843823</v>
      </c>
      <c r="BU52" s="123">
        <f t="shared" si="31"/>
        <v>0.71760738374156907</v>
      </c>
      <c r="BV52" s="123">
        <f t="shared" si="32"/>
        <v>0.87330785156872104</v>
      </c>
      <c r="BW52" s="123">
        <f t="shared" si="33"/>
        <v>0.50023714762955473</v>
      </c>
      <c r="BX52" s="118">
        <v>1.811085802247635</v>
      </c>
      <c r="BY52" s="118">
        <v>2.4350037849215767</v>
      </c>
      <c r="BZ52" s="118">
        <v>0.62391798267394161</v>
      </c>
      <c r="CA52" s="141"/>
      <c r="CB52" s="141">
        <v>18.837934148788499</v>
      </c>
      <c r="CC52" s="141">
        <v>25.068821459955899</v>
      </c>
      <c r="CD52" s="141">
        <v>32.0912454513592</v>
      </c>
      <c r="CE52" s="141"/>
      <c r="CF52" s="126">
        <v>354989</v>
      </c>
      <c r="CG52" s="127">
        <v>6.9136382546352904E-2</v>
      </c>
      <c r="CH52" s="127">
        <v>6.5525363452466859E-2</v>
      </c>
      <c r="CI52" s="127">
        <v>8.3757868623575385E-2</v>
      </c>
      <c r="CJ52" s="127">
        <v>5.7121985509327663E-2</v>
      </c>
      <c r="CK52" s="127">
        <v>1.9131458532434449E-3</v>
      </c>
      <c r="CL52" s="127">
        <v>0</v>
      </c>
      <c r="CM52" s="124"/>
      <c r="CN52" s="127">
        <v>0.18146657182333806</v>
      </c>
      <c r="CO52" s="127">
        <v>0.33948984767615803</v>
      </c>
      <c r="CP52" s="127">
        <v>0.39187772451210251</v>
      </c>
      <c r="CQ52" s="127">
        <v>0.43470088165866272</v>
      </c>
      <c r="CR52" s="127">
        <v>6.5549803071545962E-3</v>
      </c>
      <c r="CS52" s="127">
        <v>6.4665113490683407E-2</v>
      </c>
      <c r="CT52" s="124"/>
      <c r="CU52" s="127">
        <v>0.19822845262276606</v>
      </c>
      <c r="CV52" s="127">
        <v>0.85657422669695582</v>
      </c>
      <c r="CW52" s="127">
        <v>1.0506142138062158</v>
      </c>
      <c r="CX52" s="127">
        <v>1.5282591179811598</v>
      </c>
      <c r="CY52" s="127">
        <v>4.9923912062043736E-3</v>
      </c>
      <c r="CZ52" s="127">
        <v>0.11790238045210281</v>
      </c>
      <c r="DB52" s="128">
        <v>0.57431102362204722</v>
      </c>
      <c r="DC52" s="128">
        <v>0.63240542469664529</v>
      </c>
      <c r="DD52" s="128">
        <v>0.50480769230769229</v>
      </c>
      <c r="DE52" s="128">
        <v>-0.45634668859408944</v>
      </c>
      <c r="DF52" s="128">
        <v>-0.19900441339872382</v>
      </c>
      <c r="DG52" s="128"/>
      <c r="DH52" s="128"/>
      <c r="DI52" s="128"/>
      <c r="DJ52" s="128"/>
      <c r="DK52" s="128"/>
      <c r="DL52" s="128"/>
      <c r="DM52" s="128"/>
      <c r="DN52" s="128"/>
      <c r="DO52" s="128"/>
      <c r="DP52" s="128"/>
      <c r="DQ52" s="128"/>
      <c r="DR52" s="128"/>
      <c r="DS52" s="128"/>
      <c r="DT52" s="128"/>
    </row>
    <row r="53" spans="1:124" s="125" customFormat="1" x14ac:dyDescent="0.2">
      <c r="A53" s="116">
        <v>302</v>
      </c>
      <c r="B53" s="116" t="s">
        <v>11</v>
      </c>
      <c r="C53" s="116">
        <v>27</v>
      </c>
      <c r="D53" s="116" t="s">
        <v>14</v>
      </c>
      <c r="E53" s="116">
        <v>3</v>
      </c>
      <c r="F53" s="116" t="s">
        <v>15</v>
      </c>
      <c r="G53" s="117">
        <v>20</v>
      </c>
      <c r="H53" s="117">
        <v>21</v>
      </c>
      <c r="I53" s="116" t="s">
        <v>65</v>
      </c>
      <c r="J53" s="118">
        <v>370.6</v>
      </c>
      <c r="K53" s="118">
        <v>370.6</v>
      </c>
      <c r="L53" s="118"/>
      <c r="M53" s="119">
        <v>420244</v>
      </c>
      <c r="N53" s="119">
        <v>65472</v>
      </c>
      <c r="O53" s="119">
        <v>70268</v>
      </c>
      <c r="P53" s="119">
        <v>9277</v>
      </c>
      <c r="Q53" s="119">
        <v>482476</v>
      </c>
      <c r="R53" s="119">
        <v>18424</v>
      </c>
      <c r="S53" s="119"/>
      <c r="T53" s="119">
        <v>8681</v>
      </c>
      <c r="U53" s="119">
        <v>5573</v>
      </c>
      <c r="V53" s="119"/>
      <c r="W53" s="119"/>
      <c r="X53" s="119"/>
      <c r="Y53" s="119"/>
      <c r="Z53" s="119">
        <v>21065</v>
      </c>
      <c r="AA53" s="119">
        <v>4475</v>
      </c>
      <c r="AB53" s="119">
        <v>2325</v>
      </c>
      <c r="AC53" s="119">
        <v>1064</v>
      </c>
      <c r="AD53" s="119"/>
      <c r="AE53" s="119"/>
      <c r="AF53" s="119">
        <v>74935</v>
      </c>
      <c r="AG53" s="119">
        <v>6614</v>
      </c>
      <c r="AH53" s="119">
        <v>3058</v>
      </c>
      <c r="AI53" s="119"/>
      <c r="AJ53" s="119">
        <v>2431</v>
      </c>
      <c r="AK53" s="120">
        <v>5966</v>
      </c>
      <c r="AL53" s="119">
        <v>23676</v>
      </c>
      <c r="AM53" s="119">
        <v>17077</v>
      </c>
      <c r="AN53" s="119">
        <v>6975</v>
      </c>
      <c r="AO53" s="121"/>
      <c r="AP53" s="122">
        <f t="shared" si="1"/>
        <v>0.39416560913408011</v>
      </c>
      <c r="AQ53" s="122">
        <f t="shared" si="2"/>
        <v>6.140911175704232E-2</v>
      </c>
      <c r="AR53" s="122">
        <f t="shared" si="3"/>
        <v>6.5907494271503081E-2</v>
      </c>
      <c r="AS53" s="122">
        <f t="shared" si="4"/>
        <v>8.7013124659408858E-3</v>
      </c>
      <c r="AT53" s="122">
        <f t="shared" si="5"/>
        <v>0.45253578024332158</v>
      </c>
      <c r="AU53" s="122">
        <f t="shared" si="6"/>
        <v>1.7280692128111983E-2</v>
      </c>
      <c r="AV53" s="123">
        <f t="shared" si="7"/>
        <v>6.7931763048751856E-2</v>
      </c>
      <c r="AW53" s="123">
        <f t="shared" si="8"/>
        <v>4.3610611158932625E-2</v>
      </c>
      <c r="AX53" s="123">
        <f t="shared" si="9"/>
        <v>0</v>
      </c>
      <c r="AY53" s="123">
        <f t="shared" si="10"/>
        <v>0</v>
      </c>
      <c r="AZ53" s="123">
        <f t="shared" si="11"/>
        <v>0</v>
      </c>
      <c r="BA53" s="123">
        <f t="shared" si="12"/>
        <v>0</v>
      </c>
      <c r="BB53" s="123">
        <f t="shared" si="13"/>
        <v>0.16484075436262619</v>
      </c>
      <c r="BC53" s="123">
        <f t="shared" si="14"/>
        <v>3.5018389545347833E-2</v>
      </c>
      <c r="BD53" s="123">
        <f t="shared" si="15"/>
        <v>1.8193911886689101E-2</v>
      </c>
      <c r="BE53" s="123">
        <f t="shared" si="16"/>
        <v>8.3261601064246026E-3</v>
      </c>
      <c r="BF53" s="123">
        <f t="shared" si="17"/>
        <v>0</v>
      </c>
      <c r="BG53" s="123">
        <f t="shared" si="18"/>
        <v>0</v>
      </c>
      <c r="BH53" s="123">
        <f t="shared" si="19"/>
        <v>0.58639173644260112</v>
      </c>
      <c r="BI53" s="123">
        <f t="shared" si="20"/>
        <v>5.1756788481101809E-2</v>
      </c>
      <c r="BJ53" s="123">
        <f t="shared" si="21"/>
        <v>2.3929884967524847E-2</v>
      </c>
      <c r="BK53" s="123">
        <f t="shared" si="22"/>
        <v>0</v>
      </c>
      <c r="BL53" s="123">
        <f t="shared" si="23"/>
        <v>4.3314031180400892E-2</v>
      </c>
      <c r="BM53" s="123">
        <f t="shared" si="24"/>
        <v>0.42184409799554567</v>
      </c>
      <c r="BN53" s="123">
        <f t="shared" si="25"/>
        <v>0.30426726057906461</v>
      </c>
      <c r="BO53" s="123">
        <f t="shared" si="26"/>
        <v>0.1242761692650334</v>
      </c>
      <c r="BP53" s="123"/>
      <c r="BQ53" s="123">
        <f t="shared" si="27"/>
        <v>0.59941507944762951</v>
      </c>
      <c r="BR53" s="123">
        <f t="shared" si="28"/>
        <v>0.19210991200676483</v>
      </c>
      <c r="BS53" s="123">
        <f t="shared" si="29"/>
        <v>0.72513241570818843</v>
      </c>
      <c r="BT53" s="123">
        <f t="shared" si="30"/>
        <v>0.65314785276608356</v>
      </c>
      <c r="BU53" s="123">
        <f t="shared" si="31"/>
        <v>0.74154794811822244</v>
      </c>
      <c r="BV53" s="123">
        <f t="shared" si="32"/>
        <v>0.95153412149365024</v>
      </c>
      <c r="BW53" s="123">
        <f t="shared" si="33"/>
        <v>0.28999667387327455</v>
      </c>
      <c r="BX53" s="118">
        <v>2.0467518507992692</v>
      </c>
      <c r="BY53" s="118">
        <v>2.3213212012230953</v>
      </c>
      <c r="BZ53" s="118">
        <v>0.27456935042382602</v>
      </c>
      <c r="CA53" s="141"/>
      <c r="CB53" s="141">
        <v>16.3250813224133</v>
      </c>
      <c r="CC53" s="141">
        <v>22.7079157262622</v>
      </c>
      <c r="CD53" s="141">
        <v>29.216866263304301</v>
      </c>
      <c r="CE53" s="141"/>
      <c r="CF53" s="126">
        <v>127790</v>
      </c>
      <c r="CG53" s="127">
        <v>2.2282129179000774E-2</v>
      </c>
      <c r="CH53" s="127">
        <v>1.0982665541758309E-2</v>
      </c>
      <c r="CI53" s="127">
        <v>1.1859662357972336E-2</v>
      </c>
      <c r="CJ53" s="127">
        <v>4.8001626700441946E-2</v>
      </c>
      <c r="CK53" s="127">
        <v>4.4209884883393162E-4</v>
      </c>
      <c r="CL53" s="127">
        <v>0</v>
      </c>
      <c r="CM53" s="124"/>
      <c r="CN53" s="127">
        <v>5.8485293070216347E-2</v>
      </c>
      <c r="CO53" s="127">
        <v>5.6901682881231673E-2</v>
      </c>
      <c r="CP53" s="127">
        <v>5.5487771772357267E-2</v>
      </c>
      <c r="CQ53" s="127">
        <v>0.3652945404764471</v>
      </c>
      <c r="CR53" s="127">
        <v>1.5147560459173098E-3</v>
      </c>
      <c r="CS53" s="127">
        <v>4.3261527481003037E-3</v>
      </c>
      <c r="CT53" s="124"/>
      <c r="CU53" s="127">
        <v>6.3887519502955431E-2</v>
      </c>
      <c r="CV53" s="127">
        <v>0.14356987505040325</v>
      </c>
      <c r="CW53" s="127">
        <v>0.1487613050449707</v>
      </c>
      <c r="CX53" s="127">
        <v>1.2842502414573678</v>
      </c>
      <c r="CY53" s="127">
        <v>1.1536655197771494E-3</v>
      </c>
      <c r="CZ53" s="127">
        <v>7.8877725510204093E-3</v>
      </c>
      <c r="DB53" s="128">
        <v>0.25374051218023586</v>
      </c>
      <c r="DC53" s="128">
        <v>0.5819576356892725</v>
      </c>
      <c r="DD53" s="128">
        <v>0.55567486658857224</v>
      </c>
      <c r="DE53" s="128">
        <v>-0.33314831532262351</v>
      </c>
      <c r="DF53" s="128">
        <v>-0.23511904064523037</v>
      </c>
      <c r="DG53" s="128">
        <v>20.130509045951499</v>
      </c>
      <c r="DH53" s="128">
        <v>0.37991673152600081</v>
      </c>
      <c r="DI53" s="128">
        <v>22.229679161785761</v>
      </c>
      <c r="DJ53" s="128">
        <v>0.38827368646780624</v>
      </c>
      <c r="DK53" s="128">
        <v>21.926019125737113</v>
      </c>
      <c r="DL53" s="128">
        <v>0.32026980467640481</v>
      </c>
      <c r="DM53" s="128">
        <v>21.92293049590004</v>
      </c>
      <c r="DN53" s="128">
        <v>0.3261498966326547</v>
      </c>
      <c r="DO53" s="128">
        <v>22.411101533135952</v>
      </c>
      <c r="DP53" s="128">
        <v>0.27482556652339252</v>
      </c>
      <c r="DQ53" s="128">
        <v>24.412488715722912</v>
      </c>
      <c r="DR53" s="128">
        <v>0.3373282412938271</v>
      </c>
      <c r="DS53" s="128">
        <v>22.517857619866245</v>
      </c>
      <c r="DT53" s="128">
        <v>0.29089460213215479</v>
      </c>
    </row>
    <row r="54" spans="1:124" s="125" customFormat="1" x14ac:dyDescent="0.2">
      <c r="A54" s="116">
        <v>302</v>
      </c>
      <c r="B54" s="116" t="s">
        <v>11</v>
      </c>
      <c r="C54" s="116">
        <v>27</v>
      </c>
      <c r="D54" s="116" t="s">
        <v>14</v>
      </c>
      <c r="E54" s="116">
        <v>3</v>
      </c>
      <c r="F54" s="116" t="s">
        <v>15</v>
      </c>
      <c r="G54" s="117">
        <v>30</v>
      </c>
      <c r="H54" s="117">
        <v>31</v>
      </c>
      <c r="I54" s="116" t="s">
        <v>66</v>
      </c>
      <c r="J54" s="118">
        <v>370.7</v>
      </c>
      <c r="K54" s="118">
        <v>370.7</v>
      </c>
      <c r="L54" s="118"/>
      <c r="M54" s="119">
        <v>749148</v>
      </c>
      <c r="N54" s="119">
        <v>120455</v>
      </c>
      <c r="O54" s="119">
        <v>123048</v>
      </c>
      <c r="P54" s="119">
        <v>16297</v>
      </c>
      <c r="Q54" s="119">
        <v>1009392</v>
      </c>
      <c r="R54" s="119">
        <v>39639</v>
      </c>
      <c r="S54" s="119"/>
      <c r="T54" s="119">
        <v>14435</v>
      </c>
      <c r="U54" s="119">
        <v>9073</v>
      </c>
      <c r="V54" s="119"/>
      <c r="W54" s="119"/>
      <c r="X54" s="119"/>
      <c r="Y54" s="119"/>
      <c r="Z54" s="119">
        <v>34625</v>
      </c>
      <c r="AA54" s="119">
        <v>6345</v>
      </c>
      <c r="AB54" s="119">
        <v>4350</v>
      </c>
      <c r="AC54" s="119">
        <v>2128</v>
      </c>
      <c r="AD54" s="119">
        <v>1332</v>
      </c>
      <c r="AE54" s="119">
        <v>653</v>
      </c>
      <c r="AF54" s="119">
        <v>131033</v>
      </c>
      <c r="AG54" s="119">
        <v>13351</v>
      </c>
      <c r="AH54" s="119">
        <v>6611</v>
      </c>
      <c r="AI54" s="119">
        <v>3631</v>
      </c>
      <c r="AJ54" s="119">
        <v>1392</v>
      </c>
      <c r="AK54" s="129">
        <v>7561</v>
      </c>
      <c r="AL54" s="119">
        <v>28479</v>
      </c>
      <c r="AM54" s="119">
        <v>21679</v>
      </c>
      <c r="AN54" s="119">
        <v>10581</v>
      </c>
      <c r="AO54" s="121"/>
      <c r="AP54" s="122">
        <f t="shared" si="1"/>
        <v>0.36402120721348469</v>
      </c>
      <c r="AQ54" s="122">
        <f t="shared" si="2"/>
        <v>5.8530723588530301E-2</v>
      </c>
      <c r="AR54" s="122">
        <f t="shared" si="3"/>
        <v>5.9790697572715754E-2</v>
      </c>
      <c r="AS54" s="122">
        <f t="shared" si="4"/>
        <v>7.9189340610375525E-3</v>
      </c>
      <c r="AT54" s="122">
        <f t="shared" si="5"/>
        <v>0.49047730807748768</v>
      </c>
      <c r="AU54" s="122">
        <f t="shared" si="6"/>
        <v>1.9261129486744032E-2</v>
      </c>
      <c r="AV54" s="123">
        <f t="shared" si="7"/>
        <v>6.446038153758217E-2</v>
      </c>
      <c r="AW54" s="123">
        <f t="shared" si="8"/>
        <v>4.051604029722778E-2</v>
      </c>
      <c r="AX54" s="123">
        <f t="shared" si="9"/>
        <v>0</v>
      </c>
      <c r="AY54" s="123">
        <f t="shared" si="10"/>
        <v>0</v>
      </c>
      <c r="AZ54" s="123">
        <f t="shared" si="11"/>
        <v>0</v>
      </c>
      <c r="BA54" s="123">
        <f t="shared" si="12"/>
        <v>0</v>
      </c>
      <c r="BB54" s="123">
        <f t="shared" si="13"/>
        <v>0.15462007002000572</v>
      </c>
      <c r="BC54" s="123">
        <f t="shared" si="14"/>
        <v>2.8333988282366392E-2</v>
      </c>
      <c r="BD54" s="123">
        <f t="shared" si="15"/>
        <v>1.9425192912260646E-2</v>
      </c>
      <c r="BE54" s="123">
        <f t="shared" si="16"/>
        <v>9.5027150614461278E-3</v>
      </c>
      <c r="BF54" s="123">
        <f t="shared" si="17"/>
        <v>5.9481280365818803E-3</v>
      </c>
      <c r="BG54" s="123">
        <f t="shared" si="18"/>
        <v>2.9160117176336097E-3</v>
      </c>
      <c r="BH54" s="123">
        <f t="shared" si="19"/>
        <v>0.58513593169476996</v>
      </c>
      <c r="BI54" s="123">
        <f t="shared" si="20"/>
        <v>5.9619712775078597E-2</v>
      </c>
      <c r="BJ54" s="123">
        <f t="shared" si="21"/>
        <v>2.9521827665047157E-2</v>
      </c>
      <c r="BK54" s="123">
        <f t="shared" si="22"/>
        <v>4.9520614268374182E-2</v>
      </c>
      <c r="BL54" s="123">
        <f t="shared" si="23"/>
        <v>1.8984493269506159E-2</v>
      </c>
      <c r="BM54" s="123">
        <f t="shared" si="24"/>
        <v>0.38840472975737489</v>
      </c>
      <c r="BN54" s="123">
        <f t="shared" si="25"/>
        <v>0.29566438907300574</v>
      </c>
      <c r="BO54" s="123">
        <f t="shared" si="26"/>
        <v>0.14430669776195737</v>
      </c>
      <c r="BP54" s="123"/>
      <c r="BQ54" s="123">
        <f t="shared" si="27"/>
        <v>0.59773109047251705</v>
      </c>
      <c r="BR54" s="123">
        <f t="shared" si="28"/>
        <v>0.16226285435425092</v>
      </c>
      <c r="BS54" s="123">
        <f t="shared" si="29"/>
        <v>0.73392243495336285</v>
      </c>
      <c r="BT54" s="123">
        <f t="shared" si="30"/>
        <v>0.67020781439407495</v>
      </c>
      <c r="BU54" s="123">
        <f t="shared" si="31"/>
        <v>0.67809536016406047</v>
      </c>
      <c r="BV54" s="123">
        <f t="shared" si="32"/>
        <v>0.92361850308688909</v>
      </c>
      <c r="BW54" s="123">
        <f t="shared" si="33"/>
        <v>0.29480928366442843</v>
      </c>
      <c r="BX54" s="118">
        <v>2.1830392827137692</v>
      </c>
      <c r="BY54" s="118">
        <v>2.3159248159741432</v>
      </c>
      <c r="BZ54" s="118">
        <v>0.132885533260374</v>
      </c>
      <c r="CA54" s="141"/>
      <c r="CB54" s="141">
        <v>16.188230267298302</v>
      </c>
      <c r="CC54" s="141">
        <v>22.578550816311001</v>
      </c>
      <c r="CD54" s="141">
        <v>29.0779739041974</v>
      </c>
      <c r="CE54" s="141"/>
      <c r="CF54" s="126">
        <v>223936</v>
      </c>
      <c r="CG54" s="127">
        <v>2.1903707492351314E-2</v>
      </c>
      <c r="CH54" s="127">
        <v>1.0460816409779587E-2</v>
      </c>
      <c r="CI54" s="127">
        <v>1.1868133004095963E-2</v>
      </c>
      <c r="CJ54" s="127">
        <v>4.7883169820212304E-2</v>
      </c>
      <c r="CK54" s="127">
        <v>3.7030731142707684E-4</v>
      </c>
      <c r="CL54" s="127">
        <v>0</v>
      </c>
      <c r="CM54" s="124"/>
      <c r="CN54" s="127">
        <v>5.7492026086167221E-2</v>
      </c>
      <c r="CO54" s="127">
        <v>5.4197959117014652E-2</v>
      </c>
      <c r="CP54" s="127">
        <v>5.5527403362590211E-2</v>
      </c>
      <c r="CQ54" s="127">
        <v>0.36439307828434675</v>
      </c>
      <c r="CR54" s="127">
        <v>1.2687778769635582E-3</v>
      </c>
      <c r="CS54" s="127">
        <v>3.5236286382199348E-3</v>
      </c>
      <c r="CT54" s="124"/>
      <c r="CU54" s="127">
        <v>6.2802505468078404E-2</v>
      </c>
      <c r="CV54" s="127">
        <v>0.13674805075023869</v>
      </c>
      <c r="CW54" s="127">
        <v>0.14886755633053769</v>
      </c>
      <c r="CX54" s="127">
        <v>1.2810810097563967</v>
      </c>
      <c r="CY54" s="127">
        <v>9.6632411064086102E-4</v>
      </c>
      <c r="CZ54" s="127">
        <v>6.424549217487828E-3</v>
      </c>
      <c r="DB54" s="128">
        <v>0.20069840806603551</v>
      </c>
      <c r="DC54" s="128">
        <v>0.58481145423922487</v>
      </c>
      <c r="DD54" s="128">
        <v>0.5605026076689188</v>
      </c>
      <c r="DE54" s="128">
        <v>-0.32594705894438813</v>
      </c>
      <c r="DF54" s="128">
        <v>-0.23299703662015503</v>
      </c>
      <c r="DG54" s="128">
        <v>20.320763615948319</v>
      </c>
      <c r="DH54" s="128">
        <v>0.42507531732750559</v>
      </c>
      <c r="DI54" s="128">
        <v>22.531412979307422</v>
      </c>
      <c r="DJ54" s="128">
        <v>0.40752390429691843</v>
      </c>
      <c r="DK54" s="128">
        <v>22.086403728244438</v>
      </c>
      <c r="DL54" s="128">
        <v>0.35833849250695832</v>
      </c>
      <c r="DM54" s="128">
        <v>22.176386902618237</v>
      </c>
      <c r="DN54" s="128">
        <v>0.34232007960931132</v>
      </c>
      <c r="DO54" s="128">
        <v>22.548050413750655</v>
      </c>
      <c r="DP54" s="128">
        <v>0.30450230975059633</v>
      </c>
      <c r="DQ54" s="128">
        <v>24.898573521253795</v>
      </c>
      <c r="DR54" s="128">
        <v>0.31364352316358329</v>
      </c>
      <c r="DS54" s="128">
        <v>22.663002695181397</v>
      </c>
      <c r="DT54" s="128">
        <v>0.32388459651780932</v>
      </c>
    </row>
    <row r="55" spans="1:124" s="125" customFormat="1" x14ac:dyDescent="0.2">
      <c r="A55" s="116">
        <v>302</v>
      </c>
      <c r="B55" s="116" t="s">
        <v>11</v>
      </c>
      <c r="C55" s="116">
        <v>27</v>
      </c>
      <c r="D55" s="116" t="s">
        <v>14</v>
      </c>
      <c r="E55" s="116">
        <v>3</v>
      </c>
      <c r="F55" s="116" t="s">
        <v>15</v>
      </c>
      <c r="G55" s="117">
        <v>40</v>
      </c>
      <c r="H55" s="117">
        <v>42</v>
      </c>
      <c r="I55" s="116" t="s">
        <v>67</v>
      </c>
      <c r="J55" s="118">
        <v>370.8</v>
      </c>
      <c r="K55" s="118">
        <v>370.8</v>
      </c>
      <c r="L55" s="118"/>
      <c r="M55" s="119">
        <v>171603</v>
      </c>
      <c r="N55" s="119">
        <v>26438</v>
      </c>
      <c r="O55" s="119">
        <v>25119</v>
      </c>
      <c r="P55" s="119">
        <v>3301</v>
      </c>
      <c r="Q55" s="119">
        <v>202118</v>
      </c>
      <c r="R55" s="119">
        <v>7948</v>
      </c>
      <c r="S55" s="119"/>
      <c r="T55" s="119">
        <v>6341</v>
      </c>
      <c r="U55" s="119">
        <v>3517</v>
      </c>
      <c r="V55" s="119"/>
      <c r="W55" s="119"/>
      <c r="X55" s="119"/>
      <c r="Y55" s="119"/>
      <c r="Z55" s="119">
        <v>9839</v>
      </c>
      <c r="AA55" s="119">
        <v>2799</v>
      </c>
      <c r="AB55" s="119">
        <v>1455</v>
      </c>
      <c r="AC55" s="119">
        <v>1064</v>
      </c>
      <c r="AD55" s="119"/>
      <c r="AE55" s="119"/>
      <c r="AF55" s="119">
        <v>48327</v>
      </c>
      <c r="AG55" s="119">
        <v>4215</v>
      </c>
      <c r="AH55" s="119">
        <v>1921</v>
      </c>
      <c r="AI55" s="119"/>
      <c r="AJ55" s="119">
        <v>1266</v>
      </c>
      <c r="AK55" s="120">
        <v>3478</v>
      </c>
      <c r="AL55" s="119">
        <v>14295</v>
      </c>
      <c r="AM55" s="119">
        <v>8246</v>
      </c>
      <c r="AN55" s="119">
        <v>3284</v>
      </c>
      <c r="AO55" s="121"/>
      <c r="AP55" s="122">
        <f t="shared" si="1"/>
        <v>0.39310970455435745</v>
      </c>
      <c r="AQ55" s="122">
        <f t="shared" si="2"/>
        <v>6.0564409532514601E-2</v>
      </c>
      <c r="AR55" s="122">
        <f t="shared" si="3"/>
        <v>5.7542832402119458E-2</v>
      </c>
      <c r="AS55" s="122">
        <f t="shared" si="4"/>
        <v>7.561960657645461E-3</v>
      </c>
      <c r="AT55" s="122">
        <f t="shared" si="5"/>
        <v>0.46301374256346112</v>
      </c>
      <c r="AU55" s="122">
        <f t="shared" si="6"/>
        <v>1.8207350289901884E-2</v>
      </c>
      <c r="AV55" s="123">
        <f t="shared" si="7"/>
        <v>7.9783084627192427E-2</v>
      </c>
      <c r="AW55" s="123">
        <f t="shared" si="8"/>
        <v>4.4251239336671785E-2</v>
      </c>
      <c r="AX55" s="123">
        <f t="shared" si="9"/>
        <v>0</v>
      </c>
      <c r="AY55" s="123">
        <f t="shared" si="10"/>
        <v>0</v>
      </c>
      <c r="AZ55" s="123">
        <f t="shared" si="11"/>
        <v>0</v>
      </c>
      <c r="BA55" s="123">
        <f t="shared" si="12"/>
        <v>0</v>
      </c>
      <c r="BB55" s="123">
        <f t="shared" si="13"/>
        <v>0.12379526409824103</v>
      </c>
      <c r="BC55" s="123">
        <f t="shared" si="14"/>
        <v>3.521729283575329E-2</v>
      </c>
      <c r="BD55" s="123">
        <f t="shared" si="15"/>
        <v>1.8306952867460178E-2</v>
      </c>
      <c r="BE55" s="123">
        <f t="shared" si="16"/>
        <v>1.3387352474898714E-2</v>
      </c>
      <c r="BF55" s="123">
        <f t="shared" si="17"/>
        <v>0</v>
      </c>
      <c r="BG55" s="123">
        <f t="shared" si="18"/>
        <v>0</v>
      </c>
      <c r="BH55" s="123">
        <f t="shared" si="19"/>
        <v>0.60805505926168246</v>
      </c>
      <c r="BI55" s="123">
        <f t="shared" si="20"/>
        <v>5.3033543873776394E-2</v>
      </c>
      <c r="BJ55" s="123">
        <f t="shared" si="21"/>
        <v>2.4170210624323712E-2</v>
      </c>
      <c r="BK55" s="123">
        <f t="shared" si="22"/>
        <v>0</v>
      </c>
      <c r="BL55" s="123">
        <f t="shared" si="23"/>
        <v>4.1414504890575417E-2</v>
      </c>
      <c r="BM55" s="123">
        <f t="shared" si="24"/>
        <v>0.46763060616964897</v>
      </c>
      <c r="BN55" s="123">
        <f t="shared" si="25"/>
        <v>0.26975040073276851</v>
      </c>
      <c r="BO55" s="123">
        <f t="shared" si="26"/>
        <v>0.10742909483463639</v>
      </c>
      <c r="BP55" s="123"/>
      <c r="BQ55" s="123">
        <f t="shared" si="27"/>
        <v>0.5790529567238798</v>
      </c>
      <c r="BR55" s="123">
        <f t="shared" si="28"/>
        <v>0.25948098673339659</v>
      </c>
      <c r="BS55" s="123">
        <f t="shared" si="29"/>
        <v>0.75540236899775304</v>
      </c>
      <c r="BT55" s="123">
        <f t="shared" si="30"/>
        <v>0.68236307414258079</v>
      </c>
      <c r="BU55" s="123">
        <f t="shared" si="31"/>
        <v>0.72175824175824177</v>
      </c>
      <c r="BV55" s="123">
        <f t="shared" si="32"/>
        <v>0.95326861319257306</v>
      </c>
      <c r="BW55" s="123">
        <f t="shared" si="33"/>
        <v>0.2848222029488291</v>
      </c>
      <c r="BX55" s="118">
        <v>2.0685982768534363</v>
      </c>
      <c r="BY55" s="118">
        <v>2.2573329479356286</v>
      </c>
      <c r="BZ55" s="118">
        <v>0.18873467108219222</v>
      </c>
      <c r="CA55" s="141"/>
      <c r="CB55" s="141">
        <v>14.8039897229503</v>
      </c>
      <c r="CC55" s="141">
        <v>21.283804059133502</v>
      </c>
      <c r="CD55" s="141">
        <v>27.518692276804298</v>
      </c>
      <c r="CE55" s="141"/>
      <c r="CF55" s="126">
        <v>79478</v>
      </c>
      <c r="CG55" s="127">
        <v>3.3937777104945714E-2</v>
      </c>
      <c r="CH55" s="127">
        <v>1.6915499526060973E-2</v>
      </c>
      <c r="CI55" s="127">
        <v>2.0633724681476173E-2</v>
      </c>
      <c r="CJ55" s="127">
        <v>8.3901175819448642E-2</v>
      </c>
      <c r="CK55" s="127">
        <v>6.5635706843527057E-4</v>
      </c>
      <c r="CL55" s="127">
        <v>0</v>
      </c>
      <c r="CM55" s="124"/>
      <c r="CN55" s="127">
        <v>8.9078598557134792E-2</v>
      </c>
      <c r="CO55" s="127">
        <v>8.763996191542478E-2</v>
      </c>
      <c r="CP55" s="127">
        <v>9.6538954599307308E-2</v>
      </c>
      <c r="CQ55" s="127">
        <v>0.63849172565889112</v>
      </c>
      <c r="CR55" s="127">
        <v>2.2488654750294382E-3</v>
      </c>
      <c r="CS55" s="127">
        <v>6.2370320501006537E-3</v>
      </c>
      <c r="CT55" s="124"/>
      <c r="CU55" s="127">
        <v>9.7306697185946631E-2</v>
      </c>
      <c r="CV55" s="127">
        <v>0.22112629617444587</v>
      </c>
      <c r="CW55" s="127">
        <v>0.25881848225566306</v>
      </c>
      <c r="CX55" s="127">
        <v>2.2447177879430473</v>
      </c>
      <c r="CY55" s="127">
        <v>1.7127764989956361E-3</v>
      </c>
      <c r="CZ55" s="127">
        <v>1.1371833836940111E-2</v>
      </c>
      <c r="DB55" s="128">
        <v>0.30621802098690487</v>
      </c>
      <c r="DC55" s="128">
        <v>0.58066808813077475</v>
      </c>
      <c r="DD55" s="128">
        <v>0.55488494907582042</v>
      </c>
      <c r="DE55" s="128">
        <v>-0.34437456941972827</v>
      </c>
      <c r="DF55" s="128">
        <v>-0.23607204090233017</v>
      </c>
      <c r="DG55" s="128"/>
      <c r="DH55" s="128"/>
      <c r="DI55" s="128"/>
      <c r="DJ55" s="128"/>
      <c r="DK55" s="128"/>
      <c r="DL55" s="128"/>
      <c r="DM55" s="128"/>
      <c r="DN55" s="128"/>
      <c r="DO55" s="128"/>
      <c r="DP55" s="128"/>
      <c r="DQ55" s="128"/>
      <c r="DR55" s="128"/>
      <c r="DS55" s="128"/>
      <c r="DT55" s="128"/>
    </row>
    <row r="56" spans="1:124" s="125" customFormat="1" x14ac:dyDescent="0.2">
      <c r="A56" s="116">
        <v>302</v>
      </c>
      <c r="B56" s="116" t="s">
        <v>11</v>
      </c>
      <c r="C56" s="116">
        <v>27</v>
      </c>
      <c r="D56" s="116" t="s">
        <v>14</v>
      </c>
      <c r="E56" s="116">
        <v>3</v>
      </c>
      <c r="F56" s="116" t="s">
        <v>15</v>
      </c>
      <c r="G56" s="117">
        <v>50</v>
      </c>
      <c r="H56" s="117">
        <v>51</v>
      </c>
      <c r="I56" s="116" t="s">
        <v>68</v>
      </c>
      <c r="J56" s="118">
        <v>370.9</v>
      </c>
      <c r="K56" s="118">
        <v>370.9</v>
      </c>
      <c r="L56" s="118"/>
      <c r="M56" s="119">
        <v>239856</v>
      </c>
      <c r="N56" s="119">
        <v>33940</v>
      </c>
      <c r="O56" s="119">
        <v>29502</v>
      </c>
      <c r="P56" s="119">
        <v>4165</v>
      </c>
      <c r="Q56" s="119">
        <v>269533</v>
      </c>
      <c r="R56" s="119">
        <v>9201</v>
      </c>
      <c r="S56" s="119"/>
      <c r="T56" s="119">
        <v>5477</v>
      </c>
      <c r="U56" s="119">
        <v>5212</v>
      </c>
      <c r="V56" s="119"/>
      <c r="W56" s="119"/>
      <c r="X56" s="119"/>
      <c r="Y56" s="119"/>
      <c r="Z56" s="119">
        <v>12162</v>
      </c>
      <c r="AA56" s="119">
        <v>2471</v>
      </c>
      <c r="AB56" s="119">
        <v>1481</v>
      </c>
      <c r="AC56" s="119">
        <v>1148</v>
      </c>
      <c r="AD56" s="119"/>
      <c r="AE56" s="119"/>
      <c r="AF56" s="119">
        <v>44519</v>
      </c>
      <c r="AG56" s="119">
        <v>4316</v>
      </c>
      <c r="AH56" s="119">
        <v>1982</v>
      </c>
      <c r="AI56" s="119"/>
      <c r="AJ56" s="119">
        <v>1126</v>
      </c>
      <c r="AK56" s="120">
        <v>3283</v>
      </c>
      <c r="AL56" s="119">
        <v>14622</v>
      </c>
      <c r="AM56" s="119">
        <v>13737</v>
      </c>
      <c r="AN56" s="119">
        <v>3237</v>
      </c>
      <c r="AO56" s="121"/>
      <c r="AP56" s="122">
        <f t="shared" si="1"/>
        <v>0.4091730254504885</v>
      </c>
      <c r="AQ56" s="122">
        <f t="shared" si="2"/>
        <v>5.7898624523837552E-2</v>
      </c>
      <c r="AR56" s="122">
        <f t="shared" si="3"/>
        <v>5.0327790827998098E-2</v>
      </c>
      <c r="AS56" s="122">
        <f t="shared" si="4"/>
        <v>7.1051199511427045E-3</v>
      </c>
      <c r="AT56" s="122">
        <f t="shared" si="5"/>
        <v>0.45979935073021527</v>
      </c>
      <c r="AU56" s="122">
        <f t="shared" si="6"/>
        <v>1.5696088516317892E-2</v>
      </c>
      <c r="AV56" s="123">
        <f t="shared" si="7"/>
        <v>6.9533313020515949E-2</v>
      </c>
      <c r="AW56" s="123">
        <f t="shared" si="8"/>
        <v>6.6169002640666261E-2</v>
      </c>
      <c r="AX56" s="123">
        <f t="shared" si="9"/>
        <v>0</v>
      </c>
      <c r="AY56" s="123">
        <f t="shared" si="10"/>
        <v>0</v>
      </c>
      <c r="AZ56" s="123">
        <f t="shared" si="11"/>
        <v>0</v>
      </c>
      <c r="BA56" s="123">
        <f t="shared" si="12"/>
        <v>0</v>
      </c>
      <c r="BB56" s="123">
        <f t="shared" si="13"/>
        <v>0.15440280316879951</v>
      </c>
      <c r="BC56" s="123">
        <f t="shared" si="14"/>
        <v>3.1370607353239897E-2</v>
      </c>
      <c r="BD56" s="123">
        <f t="shared" si="15"/>
        <v>1.8802051594556165E-2</v>
      </c>
      <c r="BE56" s="123">
        <f t="shared" si="16"/>
        <v>1.4574446475726184E-2</v>
      </c>
      <c r="BF56" s="123">
        <f t="shared" si="17"/>
        <v>0</v>
      </c>
      <c r="BG56" s="123">
        <f t="shared" si="18"/>
        <v>0</v>
      </c>
      <c r="BH56" s="123">
        <f t="shared" si="19"/>
        <v>0.5651914483038798</v>
      </c>
      <c r="BI56" s="123">
        <f t="shared" si="20"/>
        <v>5.4793824903514116E-2</v>
      </c>
      <c r="BJ56" s="123">
        <f t="shared" si="21"/>
        <v>2.5162502539102172E-2</v>
      </c>
      <c r="BK56" s="123">
        <f t="shared" si="22"/>
        <v>0</v>
      </c>
      <c r="BL56" s="123">
        <f t="shared" si="23"/>
        <v>3.1273434245243717E-2</v>
      </c>
      <c r="BM56" s="123">
        <f t="shared" si="24"/>
        <v>0.40611026246354676</v>
      </c>
      <c r="BN56" s="123">
        <f t="shared" si="25"/>
        <v>0.38153034300791555</v>
      </c>
      <c r="BO56" s="123">
        <f t="shared" si="26"/>
        <v>8.9904179975003468E-2</v>
      </c>
      <c r="BP56" s="123"/>
      <c r="BQ56" s="123">
        <f t="shared" si="27"/>
        <v>0.55811894594313094</v>
      </c>
      <c r="BR56" s="123">
        <f t="shared" si="28"/>
        <v>0.20579360823162646</v>
      </c>
      <c r="BS56" s="123">
        <f t="shared" si="29"/>
        <v>0.72661109284069958</v>
      </c>
      <c r="BT56" s="123">
        <f t="shared" si="30"/>
        <v>0.63743359917526954</v>
      </c>
      <c r="BU56" s="123">
        <f t="shared" si="31"/>
        <v>0.74192069676827865</v>
      </c>
      <c r="BV56" s="123">
        <f t="shared" si="32"/>
        <v>0.96558890043395873</v>
      </c>
      <c r="BW56" s="123">
        <f t="shared" si="33"/>
        <v>0.19070342877341817</v>
      </c>
      <c r="BX56" s="118">
        <v>2.0347630574704407</v>
      </c>
      <c r="BY56" s="118">
        <v>2.1944176475884185</v>
      </c>
      <c r="BZ56" s="118">
        <v>0.15965459011797778</v>
      </c>
      <c r="CA56" s="141"/>
      <c r="CB56" s="141">
        <v>13.1782367088807</v>
      </c>
      <c r="CC56" s="141">
        <v>19.8114475744466</v>
      </c>
      <c r="CD56" s="141">
        <v>25.893083664134799</v>
      </c>
      <c r="CE56" s="141"/>
      <c r="CF56" s="126">
        <v>78768</v>
      </c>
      <c r="CG56" s="127">
        <v>2.4063598385031019E-2</v>
      </c>
      <c r="CH56" s="127">
        <v>1.3058836249852681E-2</v>
      </c>
      <c r="CI56" s="127">
        <v>1.7411308363636361E-2</v>
      </c>
      <c r="CJ56" s="127">
        <v>6.5902433920768305E-2</v>
      </c>
      <c r="CK56" s="127">
        <v>4.8779360467178414E-4</v>
      </c>
      <c r="CL56" s="127">
        <v>0</v>
      </c>
      <c r="CM56" s="124"/>
      <c r="CN56" s="127">
        <v>6.3161226315789479E-2</v>
      </c>
      <c r="CO56" s="127">
        <v>6.7658416461991749E-2</v>
      </c>
      <c r="CP56" s="127">
        <v>8.1462243660768763E-2</v>
      </c>
      <c r="CQ56" s="127">
        <v>0.50152048941176464</v>
      </c>
      <c r="CR56" s="127">
        <v>1.6713192395439518E-3</v>
      </c>
      <c r="CS56" s="127">
        <v>5.3395381279426144E-3</v>
      </c>
      <c r="CT56" s="124"/>
      <c r="CU56" s="127">
        <v>6.8995363898339004E-2</v>
      </c>
      <c r="CV56" s="127">
        <v>0.17071042376428994</v>
      </c>
      <c r="CW56" s="127">
        <v>0.21839820363636367</v>
      </c>
      <c r="CX56" s="127">
        <v>1.7631739274909963</v>
      </c>
      <c r="CY56" s="127">
        <v>1.2729068713070385E-3</v>
      </c>
      <c r="CZ56" s="127">
        <v>9.7354542784479949E-3</v>
      </c>
      <c r="DB56" s="128">
        <v>0.25605249895400312</v>
      </c>
      <c r="DC56" s="128">
        <v>0.53463506551879125</v>
      </c>
      <c r="DD56" s="128">
        <v>0.50686840962952384</v>
      </c>
      <c r="DE56" s="128">
        <v>-0.382778679984077</v>
      </c>
      <c r="DF56" s="128">
        <v>-0.27199586102940265</v>
      </c>
      <c r="DG56" s="128">
        <v>16.975671034586082</v>
      </c>
      <c r="DH56" s="128">
        <v>0.78966735927554099</v>
      </c>
      <c r="DI56" s="128">
        <v>19.179275601845237</v>
      </c>
      <c r="DJ56" s="128">
        <v>0.757578321908008</v>
      </c>
      <c r="DK56" s="128">
        <v>19.266490682156068</v>
      </c>
      <c r="DL56" s="128">
        <v>0.66568958386928334</v>
      </c>
      <c r="DM56" s="128">
        <v>19.360591505549998</v>
      </c>
      <c r="DN56" s="128">
        <v>0.6363657904029415</v>
      </c>
      <c r="DO56" s="128">
        <v>19.927059819248861</v>
      </c>
      <c r="DP56" s="128">
        <v>0.67696550445913806</v>
      </c>
      <c r="DQ56" s="128">
        <v>21.062439101074801</v>
      </c>
      <c r="DR56" s="128">
        <v>0.58740154284397417</v>
      </c>
      <c r="DS56" s="128">
        <v>19.99548310558886</v>
      </c>
      <c r="DT56" s="128">
        <v>0.65819405077324411</v>
      </c>
    </row>
    <row r="57" spans="1:124" s="125" customFormat="1" x14ac:dyDescent="0.2">
      <c r="A57" s="116">
        <v>302</v>
      </c>
      <c r="B57" s="116" t="s">
        <v>11</v>
      </c>
      <c r="C57" s="116">
        <v>27</v>
      </c>
      <c r="D57" s="116" t="s">
        <v>14</v>
      </c>
      <c r="E57" s="116">
        <v>3</v>
      </c>
      <c r="F57" s="116" t="s">
        <v>15</v>
      </c>
      <c r="G57" s="117">
        <v>60</v>
      </c>
      <c r="H57" s="117">
        <v>61</v>
      </c>
      <c r="I57" s="116" t="s">
        <v>69</v>
      </c>
      <c r="J57" s="118">
        <v>371</v>
      </c>
      <c r="K57" s="118">
        <v>371</v>
      </c>
      <c r="L57" s="118"/>
      <c r="M57" s="119">
        <v>344492</v>
      </c>
      <c r="N57" s="119">
        <v>41947</v>
      </c>
      <c r="O57" s="119">
        <v>32305</v>
      </c>
      <c r="P57" s="119">
        <v>6142</v>
      </c>
      <c r="Q57" s="119">
        <v>353429</v>
      </c>
      <c r="R57" s="119">
        <v>9925</v>
      </c>
      <c r="S57" s="119"/>
      <c r="T57" s="119">
        <v>7017</v>
      </c>
      <c r="U57" s="119">
        <v>6410</v>
      </c>
      <c r="V57" s="119"/>
      <c r="W57" s="119"/>
      <c r="X57" s="119"/>
      <c r="Y57" s="119"/>
      <c r="Z57" s="119">
        <v>19151</v>
      </c>
      <c r="AA57" s="119">
        <v>3711</v>
      </c>
      <c r="AB57" s="119"/>
      <c r="AC57" s="119"/>
      <c r="AD57" s="119"/>
      <c r="AE57" s="119"/>
      <c r="AF57" s="119">
        <v>61175</v>
      </c>
      <c r="AG57" s="119"/>
      <c r="AH57" s="119"/>
      <c r="AI57" s="119">
        <v>740</v>
      </c>
      <c r="AJ57" s="119">
        <v>1676</v>
      </c>
      <c r="AK57" s="129">
        <v>5069</v>
      </c>
      <c r="AL57" s="119">
        <v>19122</v>
      </c>
      <c r="AM57" s="119">
        <v>13487</v>
      </c>
      <c r="AN57" s="119">
        <v>7955</v>
      </c>
      <c r="AO57" s="121"/>
      <c r="AP57" s="122">
        <f t="shared" si="1"/>
        <v>0.43703948036131129</v>
      </c>
      <c r="AQ57" s="122">
        <f t="shared" si="2"/>
        <v>5.3216025575966712E-2</v>
      </c>
      <c r="AR57" s="122">
        <f t="shared" si="3"/>
        <v>4.0983710545011674E-2</v>
      </c>
      <c r="AS57" s="122">
        <f t="shared" si="4"/>
        <v>7.7920430325789103E-3</v>
      </c>
      <c r="AT57" s="122">
        <f t="shared" si="5"/>
        <v>0.44837739774687912</v>
      </c>
      <c r="AU57" s="122">
        <f t="shared" si="6"/>
        <v>1.2591342738252308E-2</v>
      </c>
      <c r="AV57" s="123">
        <f t="shared" si="7"/>
        <v>7.1995813838955924E-2</v>
      </c>
      <c r="AW57" s="123">
        <f t="shared" si="8"/>
        <v>6.5767873266026428E-2</v>
      </c>
      <c r="AX57" s="123">
        <f t="shared" si="9"/>
        <v>0</v>
      </c>
      <c r="AY57" s="123">
        <f t="shared" si="10"/>
        <v>0</v>
      </c>
      <c r="AZ57" s="123">
        <f t="shared" si="11"/>
        <v>0</v>
      </c>
      <c r="BA57" s="123">
        <f t="shared" si="12"/>
        <v>0</v>
      </c>
      <c r="BB57" s="123">
        <f t="shared" si="13"/>
        <v>0.19649306410572109</v>
      </c>
      <c r="BC57" s="123">
        <f t="shared" si="14"/>
        <v>3.8075597143560701E-2</v>
      </c>
      <c r="BD57" s="123">
        <f t="shared" si="15"/>
        <v>0</v>
      </c>
      <c r="BE57" s="123">
        <f t="shared" si="16"/>
        <v>0</v>
      </c>
      <c r="BF57" s="123">
        <f t="shared" si="17"/>
        <v>0</v>
      </c>
      <c r="BG57" s="123">
        <f t="shared" si="18"/>
        <v>0</v>
      </c>
      <c r="BH57" s="123">
        <f t="shared" si="19"/>
        <v>0.6276676516457359</v>
      </c>
      <c r="BI57" s="123">
        <f t="shared" si="20"/>
        <v>0</v>
      </c>
      <c r="BJ57" s="123">
        <f t="shared" si="21"/>
        <v>0</v>
      </c>
      <c r="BK57" s="123">
        <f t="shared" si="22"/>
        <v>1.5400944868779787E-2</v>
      </c>
      <c r="BL57" s="123">
        <f t="shared" si="23"/>
        <v>3.4881058919020165E-2</v>
      </c>
      <c r="BM57" s="123">
        <f t="shared" si="24"/>
        <v>0.39796874024433393</v>
      </c>
      <c r="BN57" s="123">
        <f t="shared" si="25"/>
        <v>0.28069262627734187</v>
      </c>
      <c r="BO57" s="123">
        <f t="shared" si="26"/>
        <v>0.1655601573393827</v>
      </c>
      <c r="BP57" s="123"/>
      <c r="BQ57" s="123">
        <f t="shared" si="27"/>
        <v>0.53556837431769611</v>
      </c>
      <c r="BR57" s="123">
        <f t="shared" si="28"/>
        <v>0.21615771369260556</v>
      </c>
      <c r="BS57" s="123">
        <f t="shared" si="29"/>
        <v>0.70039957409294396</v>
      </c>
      <c r="BT57" s="123">
        <f t="shared" si="30"/>
        <v>0.6276676516457359</v>
      </c>
      <c r="BU57" s="123">
        <f t="shared" si="31"/>
        <v>0.76704271526371615</v>
      </c>
      <c r="BV57" s="123">
        <f t="shared" si="32"/>
        <v>0.9437878082829223</v>
      </c>
      <c r="BW57" s="123">
        <f t="shared" si="33"/>
        <v>0.35862410963844554</v>
      </c>
      <c r="BX57" s="118">
        <v>1.9646605094894956</v>
      </c>
      <c r="BY57" s="118">
        <v>2.12989951722545</v>
      </c>
      <c r="BZ57" s="118">
        <v>0.16523900773595446</v>
      </c>
      <c r="CA57" s="141"/>
      <c r="CB57" s="141">
        <v>11.403539926318601</v>
      </c>
      <c r="CC57" s="141">
        <v>18.228682429411599</v>
      </c>
      <c r="CD57" s="141">
        <v>24.130004875209998</v>
      </c>
      <c r="CE57" s="141"/>
      <c r="CF57" s="126">
        <v>97464</v>
      </c>
      <c r="CG57" s="127">
        <v>2.0731294896601374E-2</v>
      </c>
      <c r="CH57" s="127">
        <v>1.3074040345197512E-2</v>
      </c>
      <c r="CI57" s="127">
        <v>1.967467346577929E-2</v>
      </c>
      <c r="CJ57" s="127">
        <v>5.5296935109084983E-2</v>
      </c>
      <c r="CK57" s="127">
        <v>4.6029926153201919E-4</v>
      </c>
      <c r="CL57" s="127">
        <v>0</v>
      </c>
      <c r="CM57" s="124"/>
      <c r="CN57" s="127">
        <v>5.4414721681780708E-2</v>
      </c>
      <c r="CO57" s="127">
        <v>6.7737189562066424E-2</v>
      </c>
      <c r="CP57" s="127">
        <v>9.2051844143011916E-2</v>
      </c>
      <c r="CQ57" s="127">
        <v>0.42081216593943344</v>
      </c>
      <c r="CR57" s="127">
        <v>1.5771158218935062E-3</v>
      </c>
      <c r="CS57" s="127">
        <v>6.124951019607053E-3</v>
      </c>
      <c r="CT57" s="124"/>
      <c r="CU57" s="127">
        <v>5.9440953617500548E-2</v>
      </c>
      <c r="CV57" s="127">
        <v>0.17090917788828763</v>
      </c>
      <c r="CW57" s="127">
        <v>0.24678865323138835</v>
      </c>
      <c r="CX57" s="127">
        <v>1.4794311598827743</v>
      </c>
      <c r="CY57" s="127">
        <v>1.2011598496784362E-3</v>
      </c>
      <c r="CZ57" s="127">
        <v>1.1167479130277078E-2</v>
      </c>
      <c r="DB57" s="128">
        <v>0.27470985996547093</v>
      </c>
      <c r="DC57" s="128">
        <v>0.51733711573993224</v>
      </c>
      <c r="DD57" s="128">
        <v>0.47887198427449479</v>
      </c>
      <c r="DE57" s="128">
        <v>-0.41864752600319377</v>
      </c>
      <c r="DF57" s="128">
        <v>-0.28624507468132687</v>
      </c>
      <c r="DG57" s="128">
        <v>15.822474382662151</v>
      </c>
      <c r="DH57" s="128">
        <v>0.45276488419188032</v>
      </c>
      <c r="DI57" s="128">
        <v>17.429499017155923</v>
      </c>
      <c r="DJ57" s="128">
        <v>0.44455192366610458</v>
      </c>
      <c r="DK57" s="128">
        <v>18.294345904584198</v>
      </c>
      <c r="DL57" s="128">
        <v>0.38168079737368982</v>
      </c>
      <c r="DM57" s="128">
        <v>17.890779174410973</v>
      </c>
      <c r="DN57" s="128">
        <v>0.37342361587966694</v>
      </c>
      <c r="DO57" s="128">
        <v>18.905643185844465</v>
      </c>
      <c r="DP57" s="128">
        <v>0.41447039585588313</v>
      </c>
      <c r="DQ57" s="128">
        <v>18.641291994784417</v>
      </c>
      <c r="DR57" s="128">
        <v>0.45177685144481244</v>
      </c>
      <c r="DS57" s="128">
        <v>19.020836891797245</v>
      </c>
      <c r="DT57" s="128">
        <v>0.38998081766250886</v>
      </c>
    </row>
    <row r="58" spans="1:124" s="125" customFormat="1" x14ac:dyDescent="0.2">
      <c r="A58" s="116">
        <v>302</v>
      </c>
      <c r="B58" s="116" t="s">
        <v>11</v>
      </c>
      <c r="C58" s="116">
        <v>27</v>
      </c>
      <c r="D58" s="116" t="s">
        <v>14</v>
      </c>
      <c r="E58" s="116">
        <v>3</v>
      </c>
      <c r="F58" s="116" t="s">
        <v>15</v>
      </c>
      <c r="G58" s="117">
        <v>80</v>
      </c>
      <c r="H58" s="117">
        <v>81</v>
      </c>
      <c r="I58" s="116" t="s">
        <v>70</v>
      </c>
      <c r="J58" s="118">
        <v>371.2</v>
      </c>
      <c r="K58" s="118">
        <v>371.2</v>
      </c>
      <c r="L58" s="118"/>
      <c r="M58" s="119">
        <v>66026</v>
      </c>
      <c r="N58" s="119">
        <v>8270</v>
      </c>
      <c r="O58" s="119">
        <v>9114</v>
      </c>
      <c r="P58" s="119">
        <v>1853</v>
      </c>
      <c r="Q58" s="119">
        <v>65473</v>
      </c>
      <c r="R58" s="119">
        <v>3012</v>
      </c>
      <c r="S58" s="119"/>
      <c r="T58" s="119">
        <v>6035</v>
      </c>
      <c r="U58" s="119">
        <v>6892</v>
      </c>
      <c r="V58" s="119"/>
      <c r="W58" s="119"/>
      <c r="X58" s="119"/>
      <c r="Y58" s="119"/>
      <c r="Z58" s="119">
        <v>29477</v>
      </c>
      <c r="AA58" s="119">
        <v>4686</v>
      </c>
      <c r="AB58" s="119">
        <v>2531</v>
      </c>
      <c r="AC58" s="119">
        <v>1170</v>
      </c>
      <c r="AD58" s="119"/>
      <c r="AE58" s="119"/>
      <c r="AF58" s="119">
        <v>155637</v>
      </c>
      <c r="AG58" s="119">
        <v>10298</v>
      </c>
      <c r="AH58" s="119">
        <v>6266</v>
      </c>
      <c r="AI58" s="119">
        <v>2877</v>
      </c>
      <c r="AJ58" s="119">
        <v>2483</v>
      </c>
      <c r="AK58" s="120">
        <v>10080</v>
      </c>
      <c r="AL58" s="119">
        <v>30017</v>
      </c>
      <c r="AM58" s="119">
        <v>33107</v>
      </c>
      <c r="AN58" s="119">
        <v>14130</v>
      </c>
      <c r="AO58" s="121"/>
      <c r="AP58" s="122">
        <f t="shared" si="1"/>
        <v>0.42944298462419023</v>
      </c>
      <c r="AQ58" s="122">
        <f t="shared" si="2"/>
        <v>5.3789317584618988E-2</v>
      </c>
      <c r="AR58" s="122">
        <f t="shared" si="3"/>
        <v>5.9278819887087962E-2</v>
      </c>
      <c r="AS58" s="122">
        <f t="shared" si="4"/>
        <v>1.205218929677134E-2</v>
      </c>
      <c r="AT58" s="122">
        <f t="shared" si="5"/>
        <v>0.42584618986913653</v>
      </c>
      <c r="AU58" s="122">
        <f t="shared" si="6"/>
        <v>1.9590498738194968E-2</v>
      </c>
      <c r="AV58" s="123">
        <f t="shared" si="7"/>
        <v>2.706375116596111E-2</v>
      </c>
      <c r="AW58" s="123">
        <f t="shared" si="8"/>
        <v>3.0906938365501901E-2</v>
      </c>
      <c r="AX58" s="123">
        <f t="shared" si="9"/>
        <v>0</v>
      </c>
      <c r="AY58" s="123">
        <f t="shared" si="10"/>
        <v>0</v>
      </c>
      <c r="AZ58" s="123">
        <f t="shared" si="11"/>
        <v>0</v>
      </c>
      <c r="BA58" s="123">
        <f t="shared" si="12"/>
        <v>0</v>
      </c>
      <c r="BB58" s="123">
        <f t="shared" si="13"/>
        <v>0.13218859869412355</v>
      </c>
      <c r="BC58" s="123">
        <f t="shared" si="14"/>
        <v>2.1014206787687451E-2</v>
      </c>
      <c r="BD58" s="123">
        <f t="shared" si="15"/>
        <v>1.1350182966205066E-2</v>
      </c>
      <c r="BE58" s="123">
        <f t="shared" si="16"/>
        <v>5.2468249982062136E-3</v>
      </c>
      <c r="BF58" s="123">
        <f t="shared" si="17"/>
        <v>0</v>
      </c>
      <c r="BG58" s="123">
        <f t="shared" si="18"/>
        <v>0</v>
      </c>
      <c r="BH58" s="123">
        <f t="shared" si="19"/>
        <v>0.69794880533830805</v>
      </c>
      <c r="BI58" s="123">
        <f t="shared" si="20"/>
        <v>4.6181028915835545E-2</v>
      </c>
      <c r="BJ58" s="123">
        <f t="shared" si="21"/>
        <v>2.8099662768171055E-2</v>
      </c>
      <c r="BK58" s="123">
        <f t="shared" si="22"/>
        <v>3.1037607612143182E-2</v>
      </c>
      <c r="BL58" s="123">
        <f t="shared" si="23"/>
        <v>2.6787062808811789E-2</v>
      </c>
      <c r="BM58" s="123">
        <f t="shared" si="24"/>
        <v>0.32382894254212785</v>
      </c>
      <c r="BN58" s="123">
        <f t="shared" si="25"/>
        <v>0.35716443351241722</v>
      </c>
      <c r="BO58" s="123">
        <f t="shared" si="26"/>
        <v>0.15243705094180854</v>
      </c>
      <c r="BP58" s="123"/>
      <c r="BQ58" s="123">
        <f t="shared" si="27"/>
        <v>0.62829790102925986</v>
      </c>
      <c r="BR58" s="123">
        <f t="shared" si="28"/>
        <v>0.75587994034302763</v>
      </c>
      <c r="BS58" s="123">
        <f t="shared" si="29"/>
        <v>0.81905310020737809</v>
      </c>
      <c r="BT58" s="123">
        <f t="shared" si="30"/>
        <v>0.7677171763011339</v>
      </c>
      <c r="BU58" s="123">
        <f t="shared" si="31"/>
        <v>0.72498717290918413</v>
      </c>
      <c r="BV58" s="123">
        <f t="shared" si="32"/>
        <v>0.93511995545549165</v>
      </c>
      <c r="BW58" s="123">
        <f t="shared" si="33"/>
        <v>0.28195713772598474</v>
      </c>
      <c r="BX58" s="118">
        <v>1.93147878346385</v>
      </c>
      <c r="BY58" s="118">
        <v>2.4168080143008779</v>
      </c>
      <c r="BZ58" s="118">
        <v>0.48532923083702784</v>
      </c>
      <c r="CA58" s="141"/>
      <c r="CB58" s="141">
        <v>18.443836318938999</v>
      </c>
      <c r="CC58" s="141">
        <v>24.713395337981101</v>
      </c>
      <c r="CD58" s="141">
        <v>31.700196153506599</v>
      </c>
      <c r="CE58" s="141"/>
      <c r="CF58" s="126">
        <v>222992</v>
      </c>
      <c r="CG58" s="127">
        <v>0.24747745104292251</v>
      </c>
      <c r="CH58" s="127">
        <v>0.15172259734945587</v>
      </c>
      <c r="CI58" s="127">
        <v>0.15955606086635946</v>
      </c>
      <c r="CJ58" s="127">
        <v>0.41935372494333512</v>
      </c>
      <c r="CK58" s="127">
        <v>5.6849319522856755E-3</v>
      </c>
      <c r="CL58" s="127">
        <v>0</v>
      </c>
      <c r="CM58" s="124"/>
      <c r="CN58" s="127">
        <v>0.64956948845606277</v>
      </c>
      <c r="CO58" s="127">
        <v>0.78608158351632407</v>
      </c>
      <c r="CP58" s="127">
        <v>0.74651453161290326</v>
      </c>
      <c r="CQ58" s="127">
        <v>3.1913007283324335</v>
      </c>
      <c r="CR58" s="127">
        <v>1.9478189251263878E-2</v>
      </c>
      <c r="CS58" s="127">
        <v>4.6176734710756971E-2</v>
      </c>
      <c r="CT58" s="124"/>
      <c r="CU58" s="127">
        <v>0.709569554732984</v>
      </c>
      <c r="CV58" s="127">
        <v>1.9833795594486094</v>
      </c>
      <c r="CW58" s="127">
        <v>2.0013864750844852</v>
      </c>
      <c r="CX58" s="127">
        <v>11.219518160820291</v>
      </c>
      <c r="CY58" s="127">
        <v>1.4834940178943993E-2</v>
      </c>
      <c r="CZ58" s="127">
        <v>8.4192954284196556E-2</v>
      </c>
      <c r="DB58" s="128">
        <v>0.85517148938941534</v>
      </c>
      <c r="DC58" s="128">
        <v>0.5487576797360918</v>
      </c>
      <c r="DD58" s="128">
        <v>0.50061178147841046</v>
      </c>
      <c r="DE58" s="128">
        <v>-0.42547249756618438</v>
      </c>
      <c r="DF58" s="128">
        <v>-0.26077341833957912</v>
      </c>
      <c r="DG58" s="128"/>
      <c r="DH58" s="128"/>
      <c r="DI58" s="128"/>
      <c r="DJ58" s="128"/>
      <c r="DK58" s="128"/>
      <c r="DL58" s="128"/>
      <c r="DM58" s="128"/>
      <c r="DN58" s="128"/>
      <c r="DO58" s="128"/>
      <c r="DP58" s="128"/>
      <c r="DQ58" s="128"/>
      <c r="DR58" s="128"/>
      <c r="DS58" s="128"/>
      <c r="DT58" s="128"/>
    </row>
    <row r="59" spans="1:124" s="125" customFormat="1" x14ac:dyDescent="0.2">
      <c r="A59" s="116">
        <v>302</v>
      </c>
      <c r="B59" s="116" t="s">
        <v>11</v>
      </c>
      <c r="C59" s="116">
        <v>27</v>
      </c>
      <c r="D59" s="116" t="s">
        <v>14</v>
      </c>
      <c r="E59" s="116">
        <v>3</v>
      </c>
      <c r="F59" s="116" t="s">
        <v>15</v>
      </c>
      <c r="G59" s="117">
        <v>90</v>
      </c>
      <c r="H59" s="117">
        <v>91</v>
      </c>
      <c r="I59" s="116" t="s">
        <v>71</v>
      </c>
      <c r="J59" s="118">
        <v>371.3</v>
      </c>
      <c r="K59" s="118">
        <v>371.3</v>
      </c>
      <c r="L59" s="118"/>
      <c r="M59" s="119">
        <v>107679</v>
      </c>
      <c r="N59" s="119">
        <v>14109</v>
      </c>
      <c r="O59" s="119">
        <v>10999</v>
      </c>
      <c r="P59" s="119">
        <v>2661</v>
      </c>
      <c r="Q59" s="119">
        <v>94140</v>
      </c>
      <c r="R59" s="119">
        <v>3514</v>
      </c>
      <c r="S59" s="119"/>
      <c r="T59" s="119">
        <v>4007</v>
      </c>
      <c r="U59" s="119">
        <v>5224</v>
      </c>
      <c r="V59" s="119"/>
      <c r="W59" s="119"/>
      <c r="X59" s="119"/>
      <c r="Y59" s="119"/>
      <c r="Z59" s="119">
        <v>16288</v>
      </c>
      <c r="AA59" s="119">
        <v>2765</v>
      </c>
      <c r="AB59" s="119">
        <v>1538</v>
      </c>
      <c r="AC59" s="119"/>
      <c r="AD59" s="119"/>
      <c r="AE59" s="119"/>
      <c r="AF59" s="119">
        <v>67578</v>
      </c>
      <c r="AG59" s="119">
        <v>4930</v>
      </c>
      <c r="AH59" s="119">
        <v>2228</v>
      </c>
      <c r="AI59" s="119"/>
      <c r="AJ59" s="119">
        <v>1249</v>
      </c>
      <c r="AK59" s="120">
        <v>3645</v>
      </c>
      <c r="AL59" s="119">
        <v>12339</v>
      </c>
      <c r="AM59" s="119">
        <v>10431</v>
      </c>
      <c r="AN59" s="119">
        <v>3922</v>
      </c>
      <c r="AO59" s="121"/>
      <c r="AP59" s="122">
        <f t="shared" si="1"/>
        <v>0.46193940849928355</v>
      </c>
      <c r="AQ59" s="122">
        <f t="shared" si="2"/>
        <v>6.0527151204193871E-2</v>
      </c>
      <c r="AR59" s="122">
        <f t="shared" si="3"/>
        <v>4.7185352335029303E-2</v>
      </c>
      <c r="AS59" s="122">
        <f t="shared" si="4"/>
        <v>1.1415603469725699E-2</v>
      </c>
      <c r="AT59" s="122">
        <f t="shared" si="5"/>
        <v>0.40385753875985619</v>
      </c>
      <c r="AU59" s="122">
        <f t="shared" si="6"/>
        <v>1.5074945731911352E-2</v>
      </c>
      <c r="AV59" s="123">
        <f t="shared" si="7"/>
        <v>3.832322729968056E-2</v>
      </c>
      <c r="AW59" s="123">
        <f t="shared" si="8"/>
        <v>4.9962700128158531E-2</v>
      </c>
      <c r="AX59" s="123">
        <f t="shared" si="9"/>
        <v>0</v>
      </c>
      <c r="AY59" s="123">
        <f t="shared" si="10"/>
        <v>0</v>
      </c>
      <c r="AZ59" s="123">
        <f t="shared" si="11"/>
        <v>0</v>
      </c>
      <c r="BA59" s="123">
        <f t="shared" si="12"/>
        <v>0</v>
      </c>
      <c r="BB59" s="123">
        <f t="shared" si="13"/>
        <v>0.15577956732148665</v>
      </c>
      <c r="BC59" s="123">
        <f t="shared" si="14"/>
        <v>2.6444652728629087E-2</v>
      </c>
      <c r="BD59" s="123">
        <f t="shared" si="15"/>
        <v>1.4709539203121713E-2</v>
      </c>
      <c r="BE59" s="123">
        <f t="shared" si="16"/>
        <v>0</v>
      </c>
      <c r="BF59" s="123">
        <f t="shared" si="17"/>
        <v>0</v>
      </c>
      <c r="BG59" s="123">
        <f t="shared" si="18"/>
        <v>0</v>
      </c>
      <c r="BH59" s="123">
        <f t="shared" si="19"/>
        <v>0.64632070238527894</v>
      </c>
      <c r="BI59" s="123">
        <f t="shared" si="20"/>
        <v>4.7150863635494172E-2</v>
      </c>
      <c r="BJ59" s="123">
        <f t="shared" si="21"/>
        <v>2.1308747298150309E-2</v>
      </c>
      <c r="BK59" s="123">
        <f t="shared" si="22"/>
        <v>0</v>
      </c>
      <c r="BL59" s="123">
        <f t="shared" si="23"/>
        <v>3.9542835433419868E-2</v>
      </c>
      <c r="BM59" s="123">
        <f t="shared" si="24"/>
        <v>0.39064775533464191</v>
      </c>
      <c r="BN59" s="123">
        <f t="shared" si="25"/>
        <v>0.33024124612169947</v>
      </c>
      <c r="BO59" s="123">
        <f t="shared" si="26"/>
        <v>0.12416893560438169</v>
      </c>
      <c r="BP59" s="123"/>
      <c r="BQ59" s="123">
        <f t="shared" si="27"/>
        <v>0.54898826838858161</v>
      </c>
      <c r="BR59" s="123">
        <f t="shared" si="28"/>
        <v>0.50453153124703953</v>
      </c>
      <c r="BS59" s="123">
        <f t="shared" si="29"/>
        <v>0.77391295343226085</v>
      </c>
      <c r="BT59" s="123">
        <f t="shared" si="30"/>
        <v>0.70495086687112729</v>
      </c>
      <c r="BU59" s="123">
        <f t="shared" si="31"/>
        <v>0.75846064590988216</v>
      </c>
      <c r="BV59" s="123">
        <f t="shared" si="32"/>
        <v>0.95529866504420025</v>
      </c>
      <c r="BW59" s="123">
        <f t="shared" si="33"/>
        <v>0.27325297847139973</v>
      </c>
      <c r="BX59" s="118">
        <v>1.8196497670547656</v>
      </c>
      <c r="BY59" s="118">
        <v>2.1678875878507258</v>
      </c>
      <c r="BZ59" s="118">
        <v>0.34823782079596022</v>
      </c>
      <c r="CA59" s="141"/>
      <c r="CB59" s="141">
        <v>12.481491530062399</v>
      </c>
      <c r="CC59" s="141">
        <v>19.173773207335501</v>
      </c>
      <c r="CD59" s="141">
        <v>25.136760289207999</v>
      </c>
      <c r="CE59" s="141"/>
      <c r="CF59" s="126">
        <v>104558</v>
      </c>
      <c r="CG59" s="127">
        <v>7.1152078761318363E-2</v>
      </c>
      <c r="CH59" s="127">
        <v>4.1699181421078743E-2</v>
      </c>
      <c r="CI59" s="127">
        <v>6.1992209102100189E-2</v>
      </c>
      <c r="CJ59" s="127">
        <v>0.13692382870349493</v>
      </c>
      <c r="CK59" s="127">
        <v>1.8538786471000638E-3</v>
      </c>
      <c r="CL59" s="127">
        <v>0</v>
      </c>
      <c r="CM59" s="124"/>
      <c r="CN59" s="127">
        <v>0.18675729529620444</v>
      </c>
      <c r="CO59" s="127">
        <v>0.21604532967042314</v>
      </c>
      <c r="CP59" s="127">
        <v>0.29004278928811711</v>
      </c>
      <c r="CQ59" s="127">
        <v>1.0419965014656143</v>
      </c>
      <c r="CR59" s="127">
        <v>6.3519140493095384E-3</v>
      </c>
      <c r="CS59" s="127">
        <v>1.8558565949402389E-2</v>
      </c>
      <c r="CT59" s="124"/>
      <c r="CU59" s="127">
        <v>0.2040078747870987</v>
      </c>
      <c r="CV59" s="127">
        <v>0.54510867544546038</v>
      </c>
      <c r="CW59" s="127">
        <v>0.77759734217474319</v>
      </c>
      <c r="CX59" s="127">
        <v>3.6633021037204054</v>
      </c>
      <c r="CY59" s="127">
        <v>4.8377322823879325E-3</v>
      </c>
      <c r="CZ59" s="127">
        <v>3.3837396783153104E-2</v>
      </c>
      <c r="DB59" s="128">
        <v>0.5695755124416384</v>
      </c>
      <c r="DC59" s="128">
        <v>0.51841547557291356</v>
      </c>
      <c r="DD59" s="128">
        <v>0.4727567311206447</v>
      </c>
      <c r="DE59" s="128">
        <v>-0.43157771740124673</v>
      </c>
      <c r="DF59" s="128">
        <v>-0.2853227161916011</v>
      </c>
      <c r="DG59" s="128"/>
      <c r="DH59" s="128"/>
      <c r="DI59" s="128"/>
      <c r="DJ59" s="128"/>
      <c r="DK59" s="128"/>
      <c r="DL59" s="128"/>
      <c r="DM59" s="128"/>
      <c r="DN59" s="128"/>
      <c r="DO59" s="128"/>
      <c r="DP59" s="128"/>
      <c r="DQ59" s="128"/>
      <c r="DR59" s="128"/>
      <c r="DS59" s="128"/>
      <c r="DT59" s="128"/>
    </row>
    <row r="60" spans="1:124" s="125" customFormat="1" x14ac:dyDescent="0.2">
      <c r="A60" s="116">
        <v>302</v>
      </c>
      <c r="B60" s="116" t="s">
        <v>11</v>
      </c>
      <c r="C60" s="116">
        <v>27</v>
      </c>
      <c r="D60" s="116" t="s">
        <v>14</v>
      </c>
      <c r="E60" s="116">
        <v>3</v>
      </c>
      <c r="F60" s="116" t="s">
        <v>15</v>
      </c>
      <c r="G60" s="117">
        <v>100</v>
      </c>
      <c r="H60" s="117">
        <v>102</v>
      </c>
      <c r="I60" s="116" t="s">
        <v>72</v>
      </c>
      <c r="J60" s="118">
        <v>371.4</v>
      </c>
      <c r="K60" s="118">
        <v>371.4</v>
      </c>
      <c r="L60" s="118"/>
      <c r="M60" s="119">
        <v>75512</v>
      </c>
      <c r="N60" s="119">
        <v>7579</v>
      </c>
      <c r="O60" s="119">
        <v>5679</v>
      </c>
      <c r="P60" s="119">
        <v>1939</v>
      </c>
      <c r="Q60" s="119">
        <v>59969</v>
      </c>
      <c r="R60" s="119">
        <v>2021</v>
      </c>
      <c r="S60" s="119"/>
      <c r="T60" s="119">
        <v>6977</v>
      </c>
      <c r="U60" s="119">
        <v>8051</v>
      </c>
      <c r="V60" s="119"/>
      <c r="W60" s="119"/>
      <c r="X60" s="119"/>
      <c r="Y60" s="119"/>
      <c r="Z60" s="119">
        <v>30668</v>
      </c>
      <c r="AA60" s="119">
        <v>5464</v>
      </c>
      <c r="AB60" s="119">
        <v>2393</v>
      </c>
      <c r="AC60" s="119"/>
      <c r="AD60" s="119"/>
      <c r="AE60" s="119"/>
      <c r="AF60" s="119">
        <v>141993</v>
      </c>
      <c r="AG60" s="119">
        <v>8927</v>
      </c>
      <c r="AH60" s="119">
        <v>4233</v>
      </c>
      <c r="AI60" s="119"/>
      <c r="AJ60" s="119">
        <v>2518</v>
      </c>
      <c r="AK60" s="120">
        <v>7609</v>
      </c>
      <c r="AL60" s="119">
        <v>21524</v>
      </c>
      <c r="AM60" s="119">
        <v>20565</v>
      </c>
      <c r="AN60" s="119">
        <v>8196</v>
      </c>
      <c r="AO60" s="121"/>
      <c r="AP60" s="122">
        <f t="shared" si="1"/>
        <v>0.49451535373512595</v>
      </c>
      <c r="AQ60" s="122">
        <f t="shared" si="2"/>
        <v>4.963359288534961E-2</v>
      </c>
      <c r="AR60" s="122">
        <f t="shared" si="3"/>
        <v>3.7190813299366729E-2</v>
      </c>
      <c r="AS60" s="122">
        <f t="shared" si="4"/>
        <v>1.2698184009063583E-2</v>
      </c>
      <c r="AT60" s="122">
        <f t="shared" si="5"/>
        <v>0.39272686789042494</v>
      </c>
      <c r="AU60" s="122">
        <f t="shared" si="6"/>
        <v>1.323518818066916E-2</v>
      </c>
      <c r="AV60" s="123">
        <f t="shared" si="7"/>
        <v>3.3429800772378372E-2</v>
      </c>
      <c r="AW60" s="123">
        <f t="shared" si="8"/>
        <v>3.8575795616800669E-2</v>
      </c>
      <c r="AX60" s="123">
        <f t="shared" si="9"/>
        <v>0</v>
      </c>
      <c r="AY60" s="123">
        <f t="shared" si="10"/>
        <v>0</v>
      </c>
      <c r="AZ60" s="123">
        <f t="shared" si="11"/>
        <v>0</v>
      </c>
      <c r="BA60" s="123">
        <f t="shared" si="12"/>
        <v>0</v>
      </c>
      <c r="BB60" s="123">
        <f t="shared" si="13"/>
        <v>0.14694354738244228</v>
      </c>
      <c r="BC60" s="123">
        <f t="shared" si="14"/>
        <v>2.618036855672573E-2</v>
      </c>
      <c r="BD60" s="123">
        <f t="shared" si="15"/>
        <v>1.1465889816296608E-2</v>
      </c>
      <c r="BE60" s="123">
        <f t="shared" si="16"/>
        <v>0</v>
      </c>
      <c r="BF60" s="123">
        <f t="shared" si="17"/>
        <v>0</v>
      </c>
      <c r="BG60" s="123">
        <f t="shared" si="18"/>
        <v>0</v>
      </c>
      <c r="BH60" s="123">
        <f t="shared" si="19"/>
        <v>0.68034939100936243</v>
      </c>
      <c r="BI60" s="123">
        <f t="shared" si="20"/>
        <v>4.2773087501078069E-2</v>
      </c>
      <c r="BJ60" s="123">
        <f t="shared" si="21"/>
        <v>2.0282119344915816E-2</v>
      </c>
      <c r="BK60" s="123">
        <f t="shared" si="22"/>
        <v>0</v>
      </c>
      <c r="BL60" s="123">
        <f t="shared" si="23"/>
        <v>4.1680460835595574E-2</v>
      </c>
      <c r="BM60" s="123">
        <f t="shared" si="24"/>
        <v>0.3562868304310402</v>
      </c>
      <c r="BN60" s="123">
        <f t="shared" si="25"/>
        <v>0.34041250082765012</v>
      </c>
      <c r="BO60" s="123">
        <f t="shared" si="26"/>
        <v>0.13566841024961929</v>
      </c>
      <c r="BP60" s="123"/>
      <c r="BQ60" s="123">
        <f t="shared" si="27"/>
        <v>0.5598211174352421</v>
      </c>
      <c r="BR60" s="123">
        <f t="shared" si="28"/>
        <v>0.7630826241891262</v>
      </c>
      <c r="BS60" s="123">
        <f t="shared" si="29"/>
        <v>0.79487783760521746</v>
      </c>
      <c r="BT60" s="123">
        <f t="shared" si="30"/>
        <v>0.73513225267016302</v>
      </c>
      <c r="BU60" s="123">
        <f t="shared" si="31"/>
        <v>0.76498039947731944</v>
      </c>
      <c r="BV60" s="123">
        <f t="shared" si="32"/>
        <v>0.9523133155313146</v>
      </c>
      <c r="BW60" s="123">
        <f t="shared" si="33"/>
        <v>0.28496922916449358</v>
      </c>
      <c r="BX60" s="118">
        <v>1.7462524312536427</v>
      </c>
      <c r="BY60" s="118">
        <v>2.199424688882655</v>
      </c>
      <c r="BZ60" s="118">
        <v>0.45317225762901225</v>
      </c>
      <c r="CA60" s="141"/>
      <c r="CB60" s="141">
        <v>13.3349875649669</v>
      </c>
      <c r="CC60" s="141">
        <v>19.919175863421898</v>
      </c>
      <c r="CD60" s="141">
        <v>26.005338169218199</v>
      </c>
      <c r="CE60" s="141"/>
      <c r="CF60" s="126">
        <v>208706</v>
      </c>
      <c r="CG60" s="127">
        <v>0.20252577400386695</v>
      </c>
      <c r="CH60" s="127">
        <v>0.15494926595725031</v>
      </c>
      <c r="CI60" s="127">
        <v>0.23966030811727418</v>
      </c>
      <c r="CJ60" s="127">
        <v>0.3750798789375967</v>
      </c>
      <c r="CK60" s="127">
        <v>5.8090666121829605E-3</v>
      </c>
      <c r="CL60" s="127">
        <v>0</v>
      </c>
      <c r="CM60" s="124"/>
      <c r="CN60" s="127">
        <v>0.53158202035967794</v>
      </c>
      <c r="CO60" s="127">
        <v>0.80279909832959495</v>
      </c>
      <c r="CP60" s="127">
        <v>1.121298067205494</v>
      </c>
      <c r="CQ60" s="127">
        <v>2.8543747667870032</v>
      </c>
      <c r="CR60" s="127">
        <v>1.9903509803631876E-2</v>
      </c>
      <c r="CS60" s="127">
        <v>6.4410626790400799E-2</v>
      </c>
      <c r="CT60" s="124"/>
      <c r="CU60" s="127">
        <v>0.58068370542960057</v>
      </c>
      <c r="CV60" s="127">
        <v>2.0255598850798262</v>
      </c>
      <c r="CW60" s="127">
        <v>3.0061716031097028</v>
      </c>
      <c r="CX60" s="127">
        <v>10.035002107271788</v>
      </c>
      <c r="CY60" s="127">
        <v>1.5158871981323683E-2</v>
      </c>
      <c r="CZ60" s="127">
        <v>0.11743838083720931</v>
      </c>
      <c r="DB60" s="128">
        <v>0.80633982264804815</v>
      </c>
      <c r="DC60" s="128">
        <v>0.5519143955860224</v>
      </c>
      <c r="DD60" s="128">
        <v>0.48717948717948717</v>
      </c>
      <c r="DE60" s="128">
        <v>-0.47171071203876536</v>
      </c>
      <c r="DF60" s="128">
        <v>-0.2581282780817955</v>
      </c>
      <c r="DG60" s="128"/>
      <c r="DH60" s="128"/>
      <c r="DI60" s="128"/>
      <c r="DJ60" s="128"/>
      <c r="DK60" s="128"/>
      <c r="DL60" s="128"/>
      <c r="DM60" s="128"/>
      <c r="DN60" s="128"/>
      <c r="DO60" s="128"/>
      <c r="DP60" s="128"/>
      <c r="DQ60" s="128"/>
      <c r="DR60" s="128"/>
      <c r="DS60" s="128"/>
      <c r="DT60" s="128"/>
    </row>
    <row r="61" spans="1:124" s="125" customFormat="1" x14ac:dyDescent="0.2">
      <c r="A61" s="116">
        <v>302</v>
      </c>
      <c r="B61" s="116" t="s">
        <v>11</v>
      </c>
      <c r="C61" s="116">
        <v>27</v>
      </c>
      <c r="D61" s="116" t="s">
        <v>14</v>
      </c>
      <c r="E61" s="116">
        <v>3</v>
      </c>
      <c r="F61" s="116" t="s">
        <v>15</v>
      </c>
      <c r="G61" s="117">
        <v>110</v>
      </c>
      <c r="H61" s="117">
        <v>111</v>
      </c>
      <c r="I61" s="116" t="s">
        <v>73</v>
      </c>
      <c r="J61" s="118">
        <v>371.5</v>
      </c>
      <c r="K61" s="118">
        <v>371.5</v>
      </c>
      <c r="L61" s="118"/>
      <c r="M61" s="119">
        <v>588659</v>
      </c>
      <c r="N61" s="119">
        <v>50282</v>
      </c>
      <c r="O61" s="119">
        <v>37158</v>
      </c>
      <c r="P61" s="119">
        <v>19914</v>
      </c>
      <c r="Q61" s="119">
        <v>465663</v>
      </c>
      <c r="R61" s="119">
        <v>11044</v>
      </c>
      <c r="S61" s="119"/>
      <c r="T61" s="119">
        <v>30056</v>
      </c>
      <c r="U61" s="119">
        <v>25705</v>
      </c>
      <c r="V61" s="119"/>
      <c r="W61" s="119"/>
      <c r="X61" s="119"/>
      <c r="Y61" s="119"/>
      <c r="Z61" s="119">
        <v>147287</v>
      </c>
      <c r="AA61" s="119">
        <v>18679</v>
      </c>
      <c r="AB61" s="119">
        <v>12604</v>
      </c>
      <c r="AC61" s="119">
        <v>2894</v>
      </c>
      <c r="AD61" s="119">
        <v>4000</v>
      </c>
      <c r="AE61" s="119"/>
      <c r="AF61" s="119">
        <v>560099</v>
      </c>
      <c r="AG61" s="119">
        <v>44823</v>
      </c>
      <c r="AH61" s="119">
        <v>21661</v>
      </c>
      <c r="AI61" s="119">
        <v>4623</v>
      </c>
      <c r="AJ61" s="119">
        <v>11723</v>
      </c>
      <c r="AK61" s="120">
        <v>26041</v>
      </c>
      <c r="AL61" s="119">
        <v>70855</v>
      </c>
      <c r="AM61" s="119">
        <v>62446</v>
      </c>
      <c r="AN61" s="119">
        <v>39747</v>
      </c>
      <c r="AO61" s="121"/>
      <c r="AP61" s="122">
        <f t="shared" si="1"/>
        <v>0.50196039975441709</v>
      </c>
      <c r="AQ61" s="122">
        <f t="shared" si="2"/>
        <v>4.287638993110035E-2</v>
      </c>
      <c r="AR61" s="122">
        <f t="shared" si="3"/>
        <v>3.1685312777133504E-2</v>
      </c>
      <c r="AS61" s="122">
        <f t="shared" si="4"/>
        <v>1.6981035541305683E-2</v>
      </c>
      <c r="AT61" s="122">
        <f t="shared" si="5"/>
        <v>0.39707943925233646</v>
      </c>
      <c r="AU61" s="122">
        <f t="shared" si="6"/>
        <v>9.417422743706938E-3</v>
      </c>
      <c r="AV61" s="123">
        <f t="shared" si="7"/>
        <v>3.4634389173642095E-2</v>
      </c>
      <c r="AW61" s="123">
        <f t="shared" si="8"/>
        <v>2.9620607323278883E-2</v>
      </c>
      <c r="AX61" s="123">
        <f t="shared" si="9"/>
        <v>0</v>
      </c>
      <c r="AY61" s="123">
        <f t="shared" si="10"/>
        <v>0</v>
      </c>
      <c r="AZ61" s="123">
        <f t="shared" si="11"/>
        <v>0</v>
      </c>
      <c r="BA61" s="123">
        <f t="shared" si="12"/>
        <v>0</v>
      </c>
      <c r="BB61" s="123">
        <f t="shared" si="13"/>
        <v>0.16972302629152991</v>
      </c>
      <c r="BC61" s="123">
        <f t="shared" si="14"/>
        <v>2.152434639920351E-2</v>
      </c>
      <c r="BD61" s="123">
        <f t="shared" si="15"/>
        <v>1.4523949998156274E-2</v>
      </c>
      <c r="BE61" s="123">
        <f t="shared" si="16"/>
        <v>3.334839042737564E-3</v>
      </c>
      <c r="BF61" s="123">
        <f t="shared" si="17"/>
        <v>4.6093145027471518E-3</v>
      </c>
      <c r="BG61" s="123">
        <f t="shared" si="18"/>
        <v>0</v>
      </c>
      <c r="BH61" s="123">
        <f t="shared" si="19"/>
        <v>0.64541811091854417</v>
      </c>
      <c r="BI61" s="123">
        <f t="shared" si="20"/>
        <v>5.1650825989158891E-2</v>
      </c>
      <c r="BJ61" s="123">
        <f t="shared" si="21"/>
        <v>2.4960590361001511E-2</v>
      </c>
      <c r="BK61" s="123">
        <f t="shared" si="22"/>
        <v>2.1458908719567387E-2</v>
      </c>
      <c r="BL61" s="123">
        <f t="shared" si="23"/>
        <v>5.4415484949056563E-2</v>
      </c>
      <c r="BM61" s="123">
        <f t="shared" si="24"/>
        <v>0.32889270545640215</v>
      </c>
      <c r="BN61" s="123">
        <f t="shared" si="25"/>
        <v>0.28986005059530717</v>
      </c>
      <c r="BO61" s="123">
        <f t="shared" si="26"/>
        <v>0.1844964838582403</v>
      </c>
      <c r="BP61" s="123"/>
      <c r="BQ61" s="123">
        <f t="shared" si="27"/>
        <v>0.57531377219209789</v>
      </c>
      <c r="BR61" s="123">
        <f t="shared" si="28"/>
        <v>0.62671975464312712</v>
      </c>
      <c r="BS61" s="123">
        <f t="shared" si="29"/>
        <v>0.76363204270410578</v>
      </c>
      <c r="BT61" s="123">
        <f t="shared" si="30"/>
        <v>0.71639853368908168</v>
      </c>
      <c r="BU61" s="123">
        <f t="shared" si="31"/>
        <v>0.70859108979730079</v>
      </c>
      <c r="BV61" s="123">
        <f t="shared" si="32"/>
        <v>0.91369314761819276</v>
      </c>
      <c r="BW61" s="123">
        <f t="shared" si="33"/>
        <v>0.3721071749550629</v>
      </c>
      <c r="BX61" s="118">
        <v>1.7549253018623372</v>
      </c>
      <c r="BY61" s="118">
        <v>2.245881704505436</v>
      </c>
      <c r="BZ61" s="118">
        <v>0.49095640264309881</v>
      </c>
      <c r="CA61" s="141"/>
      <c r="CB61" s="141">
        <v>14.519134800617399</v>
      </c>
      <c r="CC61" s="141">
        <v>21.006822536253999</v>
      </c>
      <c r="CD61" s="141">
        <v>27.248056363740201</v>
      </c>
      <c r="CE61" s="141"/>
      <c r="CF61" s="126">
        <v>867808</v>
      </c>
      <c r="CG61" s="127">
        <v>0.1080242351878422</v>
      </c>
      <c r="CH61" s="127">
        <v>9.7113051627222474E-2</v>
      </c>
      <c r="CI61" s="127">
        <v>0.15230156514516391</v>
      </c>
      <c r="CJ61" s="127">
        <v>0.15185594133172642</v>
      </c>
      <c r="CK61" s="127">
        <v>3.1106428234323963E-3</v>
      </c>
      <c r="CL61" s="127">
        <v>0</v>
      </c>
      <c r="CM61" s="124"/>
      <c r="CN61" s="127">
        <v>0.28353794212812511</v>
      </c>
      <c r="CO61" s="127">
        <v>0.50314707721093044</v>
      </c>
      <c r="CP61" s="127">
        <v>0.71257294113999681</v>
      </c>
      <c r="CQ61" s="127">
        <v>1.1556305508888218</v>
      </c>
      <c r="CR61" s="127">
        <v>1.065794456581691E-2</v>
      </c>
      <c r="CS61" s="127">
        <v>4.9010163995943497E-2</v>
      </c>
      <c r="CT61" s="124"/>
      <c r="CU61" s="127">
        <v>0.30972805053384045</v>
      </c>
      <c r="CV61" s="127">
        <v>1.2695013459957838</v>
      </c>
      <c r="CW61" s="127">
        <v>1.9103899341751442</v>
      </c>
      <c r="CX61" s="127">
        <v>4.0628004242241635</v>
      </c>
      <c r="CY61" s="127">
        <v>8.1172827733017212E-3</v>
      </c>
      <c r="CZ61" s="127">
        <v>8.9359079255342269E-2</v>
      </c>
      <c r="DB61" s="128">
        <v>0.68250950570342206</v>
      </c>
      <c r="DC61" s="128">
        <v>0.54499081820036732</v>
      </c>
      <c r="DD61" s="128">
        <v>0.45019723865877714</v>
      </c>
      <c r="DE61" s="128">
        <v>-0.50466500397369274</v>
      </c>
      <c r="DF61" s="128">
        <v>-0.26361081449125673</v>
      </c>
      <c r="DG61" s="128"/>
      <c r="DH61" s="128"/>
      <c r="DI61" s="128"/>
      <c r="DJ61" s="128"/>
      <c r="DK61" s="128"/>
      <c r="DL61" s="128"/>
      <c r="DM61" s="128"/>
      <c r="DN61" s="128"/>
      <c r="DO61" s="128"/>
      <c r="DP61" s="128"/>
      <c r="DQ61" s="128"/>
      <c r="DR61" s="128"/>
      <c r="DS61" s="128"/>
      <c r="DT61" s="128"/>
    </row>
    <row r="62" spans="1:124" s="125" customFormat="1" x14ac:dyDescent="0.2">
      <c r="A62" s="116">
        <v>302</v>
      </c>
      <c r="B62" s="116" t="s">
        <v>11</v>
      </c>
      <c r="C62" s="116">
        <v>27</v>
      </c>
      <c r="D62" s="116" t="s">
        <v>14</v>
      </c>
      <c r="E62" s="116">
        <v>3</v>
      </c>
      <c r="F62" s="116" t="s">
        <v>15</v>
      </c>
      <c r="G62" s="117">
        <v>120</v>
      </c>
      <c r="H62" s="117">
        <v>121</v>
      </c>
      <c r="I62" s="116" t="s">
        <v>74</v>
      </c>
      <c r="J62" s="118">
        <v>371.6</v>
      </c>
      <c r="K62" s="118">
        <v>371.6</v>
      </c>
      <c r="L62" s="118"/>
      <c r="M62" s="119">
        <v>716336</v>
      </c>
      <c r="N62" s="119">
        <v>66624</v>
      </c>
      <c r="O62" s="119">
        <v>49658</v>
      </c>
      <c r="P62" s="119">
        <v>21771</v>
      </c>
      <c r="Q62" s="119">
        <v>599988</v>
      </c>
      <c r="R62" s="119">
        <v>16238</v>
      </c>
      <c r="S62" s="119"/>
      <c r="T62" s="119">
        <v>31172</v>
      </c>
      <c r="U62" s="119">
        <v>30614</v>
      </c>
      <c r="V62" s="119">
        <v>1064</v>
      </c>
      <c r="W62" s="119">
        <v>1922</v>
      </c>
      <c r="X62" s="119"/>
      <c r="Y62" s="119"/>
      <c r="Z62" s="119">
        <v>147725</v>
      </c>
      <c r="AA62" s="119">
        <v>23032</v>
      </c>
      <c r="AB62" s="119">
        <v>12501</v>
      </c>
      <c r="AC62" s="119">
        <v>3599</v>
      </c>
      <c r="AD62" s="119">
        <v>3981</v>
      </c>
      <c r="AE62" s="119"/>
      <c r="AF62" s="119">
        <v>637721</v>
      </c>
      <c r="AG62" s="119">
        <v>44399</v>
      </c>
      <c r="AH62" s="119">
        <v>20489</v>
      </c>
      <c r="AI62" s="119">
        <v>4987</v>
      </c>
      <c r="AJ62" s="119">
        <v>13322</v>
      </c>
      <c r="AK62" s="120">
        <v>33567</v>
      </c>
      <c r="AL62" s="119">
        <v>103622</v>
      </c>
      <c r="AM62" s="119">
        <v>94959</v>
      </c>
      <c r="AN62" s="119">
        <v>39030</v>
      </c>
      <c r="AO62" s="121"/>
      <c r="AP62" s="122">
        <f t="shared" si="1"/>
        <v>0.48709961478701086</v>
      </c>
      <c r="AQ62" s="122">
        <f t="shared" si="2"/>
        <v>4.5303495476382329E-2</v>
      </c>
      <c r="AR62" s="122">
        <f t="shared" si="3"/>
        <v>3.3766825443776925E-2</v>
      </c>
      <c r="AS62" s="122">
        <f t="shared" si="4"/>
        <v>1.480401056700768E-2</v>
      </c>
      <c r="AT62" s="122">
        <f t="shared" si="5"/>
        <v>0.40798441468365276</v>
      </c>
      <c r="AU62" s="122">
        <f t="shared" si="6"/>
        <v>1.1041639042169432E-2</v>
      </c>
      <c r="AV62" s="123">
        <f t="shared" si="7"/>
        <v>3.2531185459691365E-2</v>
      </c>
      <c r="AW62" s="123">
        <f t="shared" si="8"/>
        <v>3.1948855115584228E-2</v>
      </c>
      <c r="AX62" s="123">
        <f t="shared" si="9"/>
        <v>1.1103933443189918E-3</v>
      </c>
      <c r="AY62" s="123">
        <f t="shared" si="10"/>
        <v>2.0058045185912614E-3</v>
      </c>
      <c r="AZ62" s="123">
        <f t="shared" si="11"/>
        <v>0</v>
      </c>
      <c r="BA62" s="123">
        <f t="shared" si="12"/>
        <v>0</v>
      </c>
      <c r="BB62" s="123">
        <f t="shared" si="13"/>
        <v>0.15416621878714573</v>
      </c>
      <c r="BC62" s="123">
        <f t="shared" si="14"/>
        <v>2.403625893454419E-2</v>
      </c>
      <c r="BD62" s="123">
        <f t="shared" si="15"/>
        <v>1.3046078192980936E-2</v>
      </c>
      <c r="BE62" s="123">
        <f t="shared" si="16"/>
        <v>3.7559263592143342E-3</v>
      </c>
      <c r="BF62" s="123">
        <f t="shared" si="17"/>
        <v>4.154582616291265E-3</v>
      </c>
      <c r="BG62" s="123">
        <f t="shared" si="18"/>
        <v>0</v>
      </c>
      <c r="BH62" s="123">
        <f t="shared" si="19"/>
        <v>0.66552740031245472</v>
      </c>
      <c r="BI62" s="123">
        <f t="shared" si="20"/>
        <v>4.6334919261671915E-2</v>
      </c>
      <c r="BJ62" s="123">
        <f t="shared" si="21"/>
        <v>2.1382377097511111E-2</v>
      </c>
      <c r="BK62" s="123">
        <f t="shared" si="22"/>
        <v>1.7227025738634206E-2</v>
      </c>
      <c r="BL62" s="123">
        <f t="shared" si="23"/>
        <v>4.6019337655922372E-2</v>
      </c>
      <c r="BM62" s="123">
        <f t="shared" si="24"/>
        <v>0.35795044337051407</v>
      </c>
      <c r="BN62" s="123">
        <f t="shared" si="25"/>
        <v>0.32802509266391927</v>
      </c>
      <c r="BO62" s="123">
        <f t="shared" si="26"/>
        <v>0.13482470715438</v>
      </c>
      <c r="BP62" s="123"/>
      <c r="BQ62" s="123">
        <f t="shared" si="27"/>
        <v>0.56819257118043176</v>
      </c>
      <c r="BR62" s="123">
        <f t="shared" si="28"/>
        <v>0.59191485541254152</v>
      </c>
      <c r="BS62" s="123">
        <f t="shared" si="29"/>
        <v>0.78242582306222341</v>
      </c>
      <c r="BT62" s="123">
        <f t="shared" si="30"/>
        <v>0.73279027973120803</v>
      </c>
      <c r="BU62" s="123">
        <f t="shared" si="31"/>
        <v>0.68068853659812689</v>
      </c>
      <c r="BV62" s="123">
        <f t="shared" si="32"/>
        <v>0.92845811190997185</v>
      </c>
      <c r="BW62" s="123">
        <f t="shared" si="33"/>
        <v>0.28083985724153809</v>
      </c>
      <c r="BX62" s="118">
        <v>1.8002284758417397</v>
      </c>
      <c r="BY62" s="118">
        <v>2.224329809367239</v>
      </c>
      <c r="BZ62" s="118">
        <v>0.42410133352549928</v>
      </c>
      <c r="CA62" s="141"/>
      <c r="CB62" s="141">
        <v>13.9887539145895</v>
      </c>
      <c r="CC62" s="141">
        <v>20.526239302664401</v>
      </c>
      <c r="CD62" s="141">
        <v>26.653739576766199</v>
      </c>
      <c r="CE62" s="141"/>
      <c r="CF62" s="126">
        <v>958219</v>
      </c>
      <c r="CG62" s="127">
        <v>9.8018790579658149E-2</v>
      </c>
      <c r="CH62" s="127">
        <v>8.0928328431721305E-2</v>
      </c>
      <c r="CI62" s="127">
        <v>0.12583707106562891</v>
      </c>
      <c r="CJ62" s="127">
        <v>0.15337445829268292</v>
      </c>
      <c r="CK62" s="127">
        <v>2.6657562888907776E-3</v>
      </c>
      <c r="CL62" s="127">
        <v>0</v>
      </c>
      <c r="CM62" s="124"/>
      <c r="CN62" s="127">
        <v>0.25727602812939737</v>
      </c>
      <c r="CO62" s="127">
        <v>0.4192933002485591</v>
      </c>
      <c r="CP62" s="127">
        <v>0.58875358075415851</v>
      </c>
      <c r="CQ62" s="127">
        <v>1.1671865333333333</v>
      </c>
      <c r="CR62" s="127">
        <v>9.1336371180106932E-3</v>
      </c>
      <c r="CS62" s="127">
        <v>3.6806213858794186E-2</v>
      </c>
      <c r="CT62" s="124"/>
      <c r="CU62" s="127">
        <v>0.28104035052070536</v>
      </c>
      <c r="CV62" s="127">
        <v>1.0579280555164807</v>
      </c>
      <c r="CW62" s="127">
        <v>1.5784333777576625</v>
      </c>
      <c r="CX62" s="127">
        <v>4.1034272926829267</v>
      </c>
      <c r="CY62" s="127">
        <v>6.9563427336080058E-3</v>
      </c>
      <c r="CZ62" s="127">
        <v>6.7107904016997177E-2</v>
      </c>
      <c r="DB62" s="128">
        <v>0.6526495773262635</v>
      </c>
      <c r="DC62" s="128">
        <v>0.53900076578883893</v>
      </c>
      <c r="DD62" s="128">
        <v>0.46003145413380403</v>
      </c>
      <c r="DE62" s="128">
        <v>-0.47792108949086121</v>
      </c>
      <c r="DF62" s="128">
        <v>-0.26847410884288814</v>
      </c>
      <c r="DG62" s="128"/>
      <c r="DH62" s="128"/>
      <c r="DI62" s="128"/>
      <c r="DJ62" s="128"/>
      <c r="DK62" s="128"/>
      <c r="DL62" s="128"/>
      <c r="DM62" s="128"/>
      <c r="DN62" s="128"/>
      <c r="DO62" s="128"/>
      <c r="DP62" s="128"/>
      <c r="DQ62" s="128"/>
      <c r="DR62" s="128"/>
      <c r="DS62" s="128"/>
      <c r="DT62" s="128"/>
    </row>
    <row r="63" spans="1:124" s="125" customFormat="1" x14ac:dyDescent="0.2">
      <c r="A63" s="116">
        <v>302</v>
      </c>
      <c r="B63" s="116" t="s">
        <v>11</v>
      </c>
      <c r="C63" s="116">
        <v>27</v>
      </c>
      <c r="D63" s="116" t="s">
        <v>14</v>
      </c>
      <c r="E63" s="116">
        <v>3</v>
      </c>
      <c r="F63" s="116" t="s">
        <v>15</v>
      </c>
      <c r="G63" s="117">
        <v>130</v>
      </c>
      <c r="H63" s="117">
        <v>132</v>
      </c>
      <c r="I63" s="116" t="s">
        <v>75</v>
      </c>
      <c r="J63" s="118">
        <v>371.7</v>
      </c>
      <c r="K63" s="118">
        <v>371.7</v>
      </c>
      <c r="L63" s="118"/>
      <c r="M63" s="119">
        <v>154855</v>
      </c>
      <c r="N63" s="119">
        <v>15866</v>
      </c>
      <c r="O63" s="119">
        <v>11124</v>
      </c>
      <c r="P63" s="119">
        <v>4537</v>
      </c>
      <c r="Q63" s="119">
        <v>123206</v>
      </c>
      <c r="R63" s="119">
        <v>3273</v>
      </c>
      <c r="S63" s="119"/>
      <c r="T63" s="119">
        <v>6408</v>
      </c>
      <c r="U63" s="119">
        <v>5593</v>
      </c>
      <c r="V63" s="119"/>
      <c r="W63" s="119"/>
      <c r="X63" s="119"/>
      <c r="Y63" s="119"/>
      <c r="Z63" s="119">
        <v>26511</v>
      </c>
      <c r="AA63" s="119">
        <v>4476</v>
      </c>
      <c r="AB63" s="119">
        <v>2155</v>
      </c>
      <c r="AC63" s="119">
        <v>726</v>
      </c>
      <c r="AD63" s="119"/>
      <c r="AE63" s="119"/>
      <c r="AF63" s="119">
        <v>100021</v>
      </c>
      <c r="AG63" s="119">
        <v>7840</v>
      </c>
      <c r="AH63" s="119">
        <v>3471</v>
      </c>
      <c r="AI63" s="119"/>
      <c r="AJ63" s="119">
        <v>2123</v>
      </c>
      <c r="AK63" s="120">
        <v>4313</v>
      </c>
      <c r="AL63" s="119">
        <v>12513</v>
      </c>
      <c r="AM63" s="119">
        <v>9339</v>
      </c>
      <c r="AN63" s="119">
        <v>5734</v>
      </c>
      <c r="AO63" s="121"/>
      <c r="AP63" s="122">
        <f t="shared" si="1"/>
        <v>0.49496421733613327</v>
      </c>
      <c r="AQ63" s="122">
        <f t="shared" si="2"/>
        <v>5.0712616785089863E-2</v>
      </c>
      <c r="AR63" s="122">
        <f t="shared" si="3"/>
        <v>3.5555726025295581E-2</v>
      </c>
      <c r="AS63" s="122">
        <f t="shared" si="4"/>
        <v>1.450164769658091E-2</v>
      </c>
      <c r="AT63" s="122">
        <f t="shared" si="5"/>
        <v>0.39380427729886436</v>
      </c>
      <c r="AU63" s="122">
        <f t="shared" si="6"/>
        <v>1.0461514858035996E-2</v>
      </c>
      <c r="AV63" s="123">
        <f t="shared" si="7"/>
        <v>4.0763099471377406E-2</v>
      </c>
      <c r="AW63" s="123">
        <f t="shared" si="8"/>
        <v>3.5578654079808654E-2</v>
      </c>
      <c r="AX63" s="123">
        <f t="shared" si="9"/>
        <v>0</v>
      </c>
      <c r="AY63" s="123">
        <f t="shared" si="10"/>
        <v>0</v>
      </c>
      <c r="AZ63" s="123">
        <f t="shared" si="11"/>
        <v>0</v>
      </c>
      <c r="BA63" s="123">
        <f t="shared" si="12"/>
        <v>0</v>
      </c>
      <c r="BB63" s="123">
        <f t="shared" si="13"/>
        <v>0.16864396536917703</v>
      </c>
      <c r="BC63" s="123">
        <f t="shared" si="14"/>
        <v>2.8473101316149389E-2</v>
      </c>
      <c r="BD63" s="123">
        <f t="shared" si="15"/>
        <v>1.3708564194884256E-2</v>
      </c>
      <c r="BE63" s="123">
        <f t="shared" si="16"/>
        <v>4.6182912322440695E-3</v>
      </c>
      <c r="BF63" s="123">
        <f t="shared" si="17"/>
        <v>0</v>
      </c>
      <c r="BG63" s="123">
        <f t="shared" si="18"/>
        <v>0</v>
      </c>
      <c r="BH63" s="123">
        <f t="shared" si="19"/>
        <v>0.63626185584061168</v>
      </c>
      <c r="BI63" s="123">
        <f t="shared" si="20"/>
        <v>4.9872456282084719E-2</v>
      </c>
      <c r="BJ63" s="123">
        <f t="shared" si="21"/>
        <v>2.2080012213662764E-2</v>
      </c>
      <c r="BK63" s="123">
        <f t="shared" si="22"/>
        <v>0</v>
      </c>
      <c r="BL63" s="123">
        <f t="shared" si="23"/>
        <v>6.2400799482687674E-2</v>
      </c>
      <c r="BM63" s="123">
        <f t="shared" si="24"/>
        <v>0.36779142907530421</v>
      </c>
      <c r="BN63" s="123">
        <f t="shared" si="25"/>
        <v>0.27449885368291105</v>
      </c>
      <c r="BO63" s="123">
        <f t="shared" si="26"/>
        <v>0.16853800482041031</v>
      </c>
      <c r="BP63" s="123"/>
      <c r="BQ63" s="123">
        <f t="shared" si="27"/>
        <v>0.54408045977011488</v>
      </c>
      <c r="BR63" s="123">
        <f t="shared" si="28"/>
        <v>0.53719362169674889</v>
      </c>
      <c r="BS63" s="123">
        <f t="shared" si="29"/>
        <v>0.76043331557449834</v>
      </c>
      <c r="BT63" s="123">
        <f t="shared" si="30"/>
        <v>0.69940353404331201</v>
      </c>
      <c r="BU63" s="123">
        <f t="shared" si="31"/>
        <v>0.72979508718340336</v>
      </c>
      <c r="BV63" s="123">
        <f t="shared" si="32"/>
        <v>0.92854017301154534</v>
      </c>
      <c r="BW63" s="123">
        <f t="shared" si="33"/>
        <v>0.38041531214754859</v>
      </c>
      <c r="BX63" s="118">
        <v>1.7510076359789173</v>
      </c>
      <c r="BY63" s="118">
        <v>2.1538562210331618</v>
      </c>
      <c r="BZ63" s="118">
        <v>0.40284858505424448</v>
      </c>
      <c r="CA63" s="141"/>
      <c r="CB63" s="141">
        <v>12.0863371822409</v>
      </c>
      <c r="CC63" s="141">
        <v>18.824638394413601</v>
      </c>
      <c r="CD63" s="141">
        <v>24.785177315142001</v>
      </c>
      <c r="CE63" s="141"/>
      <c r="CF63" s="126">
        <v>157201</v>
      </c>
      <c r="CG63" s="127">
        <v>7.4386035142100682E-2</v>
      </c>
      <c r="CH63" s="127">
        <v>5.5751216744295978E-2</v>
      </c>
      <c r="CI63" s="127">
        <v>9.2156796915048536E-2</v>
      </c>
      <c r="CJ63" s="127">
        <v>0.12074055470795679</v>
      </c>
      <c r="CK63" s="127">
        <v>2.1297159096229077E-3</v>
      </c>
      <c r="CL63" s="127">
        <v>0</v>
      </c>
      <c r="CM63" s="124"/>
      <c r="CN63" s="127">
        <v>0.19524566214781569</v>
      </c>
      <c r="CO63" s="127">
        <v>0.28884955508886928</v>
      </c>
      <c r="CP63" s="127">
        <v>0.43117376870819851</v>
      </c>
      <c r="CQ63" s="127">
        <v>0.91884105770332813</v>
      </c>
      <c r="CR63" s="127">
        <v>7.2970107447608065E-3</v>
      </c>
      <c r="CS63" s="127">
        <v>2.9956991994775434E-2</v>
      </c>
      <c r="CT63" s="124"/>
      <c r="CU63" s="127">
        <v>0.21328030336379195</v>
      </c>
      <c r="CV63" s="127">
        <v>0.7288026018322199</v>
      </c>
      <c r="CW63" s="127">
        <v>1.1559659089814815</v>
      </c>
      <c r="CX63" s="127">
        <v>3.230329828300639</v>
      </c>
      <c r="CY63" s="127">
        <v>5.5575349683294646E-3</v>
      </c>
      <c r="CZ63" s="127">
        <v>5.4619878891536813E-2</v>
      </c>
      <c r="DB63" s="128">
        <v>0.57854077253218883</v>
      </c>
      <c r="DC63" s="128">
        <v>0.54343434343434338</v>
      </c>
      <c r="DD63" s="128">
        <v>0.47155105222135618</v>
      </c>
      <c r="DE63" s="128">
        <v>-0.45465273681055141</v>
      </c>
      <c r="DF63" s="128">
        <v>-0.26485291893116081</v>
      </c>
      <c r="DG63" s="128"/>
      <c r="DH63" s="128"/>
      <c r="DI63" s="128"/>
      <c r="DJ63" s="128"/>
      <c r="DK63" s="128"/>
      <c r="DL63" s="128"/>
      <c r="DM63" s="128"/>
      <c r="DN63" s="128"/>
      <c r="DO63" s="128"/>
      <c r="DP63" s="128"/>
      <c r="DQ63" s="128"/>
      <c r="DR63" s="128"/>
      <c r="DS63" s="128"/>
      <c r="DT63" s="128"/>
    </row>
    <row r="64" spans="1:124" s="125" customFormat="1" x14ac:dyDescent="0.2">
      <c r="A64" s="116">
        <v>302</v>
      </c>
      <c r="B64" s="116" t="s">
        <v>11</v>
      </c>
      <c r="C64" s="116">
        <v>27</v>
      </c>
      <c r="D64" s="116" t="s">
        <v>14</v>
      </c>
      <c r="E64" s="116">
        <v>3</v>
      </c>
      <c r="F64" s="116" t="s">
        <v>15</v>
      </c>
      <c r="G64" s="117">
        <v>138</v>
      </c>
      <c r="H64" s="117">
        <v>139</v>
      </c>
      <c r="I64" s="116" t="s">
        <v>76</v>
      </c>
      <c r="J64" s="118">
        <v>371.78</v>
      </c>
      <c r="K64" s="118">
        <v>371.78</v>
      </c>
      <c r="L64" s="118"/>
      <c r="M64" s="119">
        <v>168174</v>
      </c>
      <c r="N64" s="119">
        <v>17259</v>
      </c>
      <c r="O64" s="119">
        <v>12793</v>
      </c>
      <c r="P64" s="119">
        <v>5063</v>
      </c>
      <c r="Q64" s="119">
        <v>146718</v>
      </c>
      <c r="R64" s="119">
        <v>3373</v>
      </c>
      <c r="S64" s="119"/>
      <c r="T64" s="119">
        <v>6843</v>
      </c>
      <c r="U64" s="119">
        <v>4860</v>
      </c>
      <c r="V64" s="119"/>
      <c r="W64" s="119"/>
      <c r="X64" s="119"/>
      <c r="Y64" s="119"/>
      <c r="Z64" s="119">
        <v>26070</v>
      </c>
      <c r="AA64" s="119">
        <v>4524</v>
      </c>
      <c r="AB64" s="119">
        <v>1981</v>
      </c>
      <c r="AC64" s="119"/>
      <c r="AD64" s="119"/>
      <c r="AE64" s="119"/>
      <c r="AF64" s="119">
        <v>86279</v>
      </c>
      <c r="AG64" s="119">
        <v>6552</v>
      </c>
      <c r="AH64" s="119">
        <v>2907</v>
      </c>
      <c r="AI64" s="119">
        <v>1067</v>
      </c>
      <c r="AJ64" s="119">
        <v>2250</v>
      </c>
      <c r="AK64" s="120">
        <v>4800</v>
      </c>
      <c r="AL64" s="119">
        <v>14762</v>
      </c>
      <c r="AM64" s="119">
        <v>12577</v>
      </c>
      <c r="AN64" s="119">
        <v>6595</v>
      </c>
      <c r="AO64" s="121"/>
      <c r="AP64" s="122">
        <f t="shared" si="1"/>
        <v>0.47590129605523801</v>
      </c>
      <c r="AQ64" s="122">
        <f t="shared" si="2"/>
        <v>4.8839775878657538E-2</v>
      </c>
      <c r="AR64" s="122">
        <f t="shared" si="3"/>
        <v>3.6201822400814987E-2</v>
      </c>
      <c r="AS64" s="122">
        <f t="shared" si="4"/>
        <v>1.4327352991114381E-2</v>
      </c>
      <c r="AT64" s="122">
        <f t="shared" si="5"/>
        <v>0.41518478691493577</v>
      </c>
      <c r="AU64" s="122">
        <f t="shared" si="6"/>
        <v>9.5449657592393457E-3</v>
      </c>
      <c r="AV64" s="123">
        <f t="shared" si="7"/>
        <v>4.8872985944463487E-2</v>
      </c>
      <c r="AW64" s="123">
        <f t="shared" si="8"/>
        <v>3.4710318820706208E-2</v>
      </c>
      <c r="AX64" s="123">
        <f t="shared" si="9"/>
        <v>0</v>
      </c>
      <c r="AY64" s="123">
        <f t="shared" si="10"/>
        <v>0</v>
      </c>
      <c r="AZ64" s="123">
        <f t="shared" si="11"/>
        <v>0</v>
      </c>
      <c r="BA64" s="123">
        <f t="shared" si="12"/>
        <v>0</v>
      </c>
      <c r="BB64" s="123">
        <f t="shared" si="13"/>
        <v>0.18619300651354131</v>
      </c>
      <c r="BC64" s="123">
        <f t="shared" si="14"/>
        <v>3.2310593075077131E-2</v>
      </c>
      <c r="BD64" s="123">
        <f t="shared" si="15"/>
        <v>1.4148383041938065E-2</v>
      </c>
      <c r="BE64" s="123">
        <f t="shared" si="16"/>
        <v>0</v>
      </c>
      <c r="BF64" s="123">
        <f t="shared" si="17"/>
        <v>0</v>
      </c>
      <c r="BG64" s="123">
        <f t="shared" si="18"/>
        <v>0</v>
      </c>
      <c r="BH64" s="123">
        <f t="shared" si="19"/>
        <v>0.61620814764026965</v>
      </c>
      <c r="BI64" s="123">
        <f t="shared" si="20"/>
        <v>4.6794652039766883E-2</v>
      </c>
      <c r="BJ64" s="123">
        <f t="shared" si="21"/>
        <v>2.0761912924237229E-2</v>
      </c>
      <c r="BK64" s="123">
        <f t="shared" si="22"/>
        <v>2.5373950678937482E-2</v>
      </c>
      <c r="BL64" s="123">
        <f t="shared" si="23"/>
        <v>5.3506456445744456E-2</v>
      </c>
      <c r="BM64" s="123">
        <f t="shared" si="24"/>
        <v>0.35104991557870208</v>
      </c>
      <c r="BN64" s="123">
        <f t="shared" si="25"/>
        <v>0.29908920120805688</v>
      </c>
      <c r="BO64" s="123">
        <f t="shared" si="26"/>
        <v>0.15683336900430431</v>
      </c>
      <c r="BP64" s="123"/>
      <c r="BQ64" s="123">
        <f t="shared" si="27"/>
        <v>0.55157451673248803</v>
      </c>
      <c r="BR64" s="123">
        <f t="shared" si="28"/>
        <v>0.46704977224349242</v>
      </c>
      <c r="BS64" s="123">
        <f t="shared" si="29"/>
        <v>0.73288321391389555</v>
      </c>
      <c r="BT64" s="123">
        <f t="shared" si="30"/>
        <v>0.67103502986560482</v>
      </c>
      <c r="BU64" s="123">
        <f t="shared" si="31"/>
        <v>0.66535512510088779</v>
      </c>
      <c r="BV64" s="123">
        <f t="shared" si="32"/>
        <v>0.91095541059300411</v>
      </c>
      <c r="BW64" s="123">
        <f t="shared" si="33"/>
        <v>0.32585602055437524</v>
      </c>
      <c r="BX64" s="118">
        <v>1.834509593072613</v>
      </c>
      <c r="BY64" s="118">
        <v>2.1753459878447945</v>
      </c>
      <c r="BZ64" s="118">
        <v>0.34083639477218153</v>
      </c>
      <c r="CA64" s="141"/>
      <c r="CB64" s="141">
        <v>12.6955305583329</v>
      </c>
      <c r="CC64" s="141">
        <v>19.361749942342598</v>
      </c>
      <c r="CD64" s="141">
        <v>25.376019663488901</v>
      </c>
      <c r="CE64" s="141"/>
      <c r="CF64" s="126">
        <v>140016</v>
      </c>
      <c r="CG64" s="127">
        <v>6.1007067768382744E-2</v>
      </c>
      <c r="CH64" s="127">
        <v>4.564871254649748E-2</v>
      </c>
      <c r="CI64" s="127">
        <v>7.1373716917689359E-2</v>
      </c>
      <c r="CJ64" s="127">
        <v>9.6368784388702347E-2</v>
      </c>
      <c r="CK64" s="127">
        <v>1.592914615629984E-3</v>
      </c>
      <c r="CL64" s="127">
        <v>0</v>
      </c>
      <c r="CM64" s="124"/>
      <c r="CN64" s="127">
        <v>0.16012905270969352</v>
      </c>
      <c r="CO64" s="127">
        <v>0.23650802761689554</v>
      </c>
      <c r="CP64" s="127">
        <v>0.33393602577659659</v>
      </c>
      <c r="CQ64" s="127">
        <v>0.73337078822832313</v>
      </c>
      <c r="CR64" s="127">
        <v>5.4577772618492615E-3</v>
      </c>
      <c r="CS64" s="127">
        <v>2.5891083754046841E-2</v>
      </c>
      <c r="CT64" s="124"/>
      <c r="CU64" s="127">
        <v>0.17492000879089514</v>
      </c>
      <c r="CV64" s="127">
        <v>0.59673855418738053</v>
      </c>
      <c r="CW64" s="127">
        <v>0.89527399297740962</v>
      </c>
      <c r="CX64" s="127">
        <v>2.5782800110606359</v>
      </c>
      <c r="CY64" s="127">
        <v>4.1567415813192655E-3</v>
      </c>
      <c r="CZ64" s="127">
        <v>4.7206604029647201E-2</v>
      </c>
      <c r="DB64" s="128">
        <v>0.54065568938251951</v>
      </c>
      <c r="DC64" s="128">
        <v>0.53273185519222599</v>
      </c>
      <c r="DD64" s="128">
        <v>0.46013661469971279</v>
      </c>
      <c r="DE64" s="128">
        <v>-0.46458219106284437</v>
      </c>
      <c r="DF64" s="128">
        <v>-0.27349352443762287</v>
      </c>
      <c r="DG64" s="128"/>
      <c r="DH64" s="128"/>
      <c r="DI64" s="128"/>
      <c r="DJ64" s="128"/>
      <c r="DK64" s="128"/>
      <c r="DL64" s="128"/>
      <c r="DM64" s="128"/>
      <c r="DN64" s="128"/>
      <c r="DO64" s="128"/>
      <c r="DP64" s="128"/>
      <c r="DQ64" s="128"/>
      <c r="DR64" s="128"/>
      <c r="DS64" s="128"/>
      <c r="DT64" s="128"/>
    </row>
    <row r="65" spans="1:124" s="125" customFormat="1" x14ac:dyDescent="0.2">
      <c r="A65" s="116">
        <v>302</v>
      </c>
      <c r="B65" s="116" t="s">
        <v>11</v>
      </c>
      <c r="C65" s="116">
        <v>27</v>
      </c>
      <c r="D65" s="116" t="s">
        <v>14</v>
      </c>
      <c r="E65" s="116">
        <v>3</v>
      </c>
      <c r="F65" s="116" t="s">
        <v>15</v>
      </c>
      <c r="G65" s="117">
        <v>150</v>
      </c>
      <c r="H65" s="117">
        <v>151</v>
      </c>
      <c r="I65" s="116" t="s">
        <v>77</v>
      </c>
      <c r="J65" s="118">
        <v>371.9</v>
      </c>
      <c r="K65" s="118">
        <v>371.9</v>
      </c>
      <c r="L65" s="118"/>
      <c r="M65" s="119">
        <v>663894</v>
      </c>
      <c r="N65" s="119">
        <v>61061</v>
      </c>
      <c r="O65" s="119">
        <v>42569</v>
      </c>
      <c r="P65" s="119">
        <v>18455</v>
      </c>
      <c r="Q65" s="119">
        <v>521917</v>
      </c>
      <c r="R65" s="119">
        <v>10511</v>
      </c>
      <c r="S65" s="119"/>
      <c r="T65" s="119">
        <v>28000</v>
      </c>
      <c r="U65" s="119">
        <v>24928</v>
      </c>
      <c r="V65" s="119"/>
      <c r="W65" s="119"/>
      <c r="X65" s="119"/>
      <c r="Y65" s="119"/>
      <c r="Z65" s="119">
        <v>120388</v>
      </c>
      <c r="AA65" s="119">
        <v>16986</v>
      </c>
      <c r="AB65" s="119"/>
      <c r="AC65" s="119"/>
      <c r="AD65" s="119"/>
      <c r="AE65" s="119"/>
      <c r="AF65" s="119">
        <v>470651</v>
      </c>
      <c r="AG65" s="119"/>
      <c r="AH65" s="119"/>
      <c r="AI65" s="119">
        <v>3989</v>
      </c>
      <c r="AJ65" s="119">
        <v>10996</v>
      </c>
      <c r="AK65" s="120">
        <v>23822</v>
      </c>
      <c r="AL65" s="119">
        <v>70424</v>
      </c>
      <c r="AM65" s="119">
        <v>74420</v>
      </c>
      <c r="AN65" s="119">
        <v>33645</v>
      </c>
      <c r="AO65" s="121"/>
      <c r="AP65" s="122">
        <f t="shared" si="1"/>
        <v>0.50355770259108146</v>
      </c>
      <c r="AQ65" s="122">
        <f t="shared" si="2"/>
        <v>4.6314226183568501E-2</v>
      </c>
      <c r="AR65" s="122">
        <f t="shared" si="3"/>
        <v>3.2288208421223492E-2</v>
      </c>
      <c r="AS65" s="122">
        <f t="shared" si="4"/>
        <v>1.3997953590962427E-2</v>
      </c>
      <c r="AT65" s="122">
        <f t="shared" si="5"/>
        <v>0.39586940906715451</v>
      </c>
      <c r="AU65" s="122">
        <f t="shared" si="6"/>
        <v>7.9725001460095399E-3</v>
      </c>
      <c r="AV65" s="123">
        <f t="shared" si="7"/>
        <v>4.2363072714701348E-2</v>
      </c>
      <c r="AW65" s="123">
        <f t="shared" si="8"/>
        <v>3.7715238451145543E-2</v>
      </c>
      <c r="AX65" s="123">
        <f t="shared" si="9"/>
        <v>0</v>
      </c>
      <c r="AY65" s="123">
        <f t="shared" si="10"/>
        <v>0</v>
      </c>
      <c r="AZ65" s="123">
        <f t="shared" si="11"/>
        <v>0</v>
      </c>
      <c r="BA65" s="123">
        <f t="shared" si="12"/>
        <v>0</v>
      </c>
      <c r="BB65" s="123">
        <f t="shared" si="13"/>
        <v>0.18214305707062378</v>
      </c>
      <c r="BC65" s="123">
        <f t="shared" si="14"/>
        <v>2.569925546899704E-2</v>
      </c>
      <c r="BD65" s="123">
        <f t="shared" si="15"/>
        <v>0</v>
      </c>
      <c r="BE65" s="123">
        <f t="shared" si="16"/>
        <v>0</v>
      </c>
      <c r="BF65" s="123">
        <f t="shared" si="17"/>
        <v>0</v>
      </c>
      <c r="BG65" s="123">
        <f t="shared" si="18"/>
        <v>0</v>
      </c>
      <c r="BH65" s="123">
        <f t="shared" si="19"/>
        <v>0.71207937629453233</v>
      </c>
      <c r="BI65" s="123">
        <f t="shared" si="20"/>
        <v>0</v>
      </c>
      <c r="BJ65" s="123">
        <f t="shared" si="21"/>
        <v>0</v>
      </c>
      <c r="BK65" s="123">
        <f t="shared" si="22"/>
        <v>1.8357447905161622E-2</v>
      </c>
      <c r="BL65" s="123">
        <f t="shared" si="23"/>
        <v>5.0603784699212132E-2</v>
      </c>
      <c r="BM65" s="123">
        <f t="shared" si="24"/>
        <v>0.32409248214417202</v>
      </c>
      <c r="BN65" s="123">
        <f t="shared" si="25"/>
        <v>0.34248214417200501</v>
      </c>
      <c r="BO65" s="123">
        <f t="shared" si="26"/>
        <v>0.15483487961122155</v>
      </c>
      <c r="BP65" s="123"/>
      <c r="BQ65" s="123">
        <f t="shared" si="27"/>
        <v>0.53949591239554739</v>
      </c>
      <c r="BR65" s="123">
        <f t="shared" si="28"/>
        <v>0.55877061722759047</v>
      </c>
      <c r="BS65" s="123">
        <f t="shared" si="29"/>
        <v>0.76029297023289333</v>
      </c>
      <c r="BT65" s="123">
        <f t="shared" si="30"/>
        <v>0.71207937629453244</v>
      </c>
      <c r="BU65" s="123">
        <f t="shared" si="31"/>
        <v>0.69185687847008026</v>
      </c>
      <c r="BV65" s="123">
        <f t="shared" si="32"/>
        <v>0.92254773251186217</v>
      </c>
      <c r="BW65" s="123">
        <f t="shared" si="33"/>
        <v>0.30025701893729806</v>
      </c>
      <c r="BX65" s="118">
        <v>1.7443346402135305</v>
      </c>
      <c r="BY65" s="118">
        <v>2.1408935345672222</v>
      </c>
      <c r="BZ65" s="118">
        <v>0.39655889435369174</v>
      </c>
      <c r="CA65" s="141"/>
      <c r="CB65" s="141">
        <v>11.7372327721607</v>
      </c>
      <c r="CC65" s="141">
        <v>18.492882585236099</v>
      </c>
      <c r="CD65" s="141">
        <v>24.4342062956996</v>
      </c>
      <c r="CE65" s="141"/>
      <c r="CF65" s="126">
        <v>660953</v>
      </c>
      <c r="CG65" s="127">
        <v>7.2951323195103432E-2</v>
      </c>
      <c r="CH65" s="127">
        <v>6.0907834826566878E-2</v>
      </c>
      <c r="CI65" s="127">
        <v>0.10125353103664639</v>
      </c>
      <c r="CJ65" s="127">
        <v>0.12480246700785695</v>
      </c>
      <c r="CK65" s="127">
        <v>2.1138168912547394E-3</v>
      </c>
      <c r="CL65" s="127">
        <v>0</v>
      </c>
      <c r="CM65" s="124"/>
      <c r="CN65" s="127">
        <v>0.19147988428981133</v>
      </c>
      <c r="CO65" s="127">
        <v>0.31556622471168178</v>
      </c>
      <c r="CP65" s="127">
        <v>0.47373463524701076</v>
      </c>
      <c r="CQ65" s="127">
        <v>0.94975239319425619</v>
      </c>
      <c r="CR65" s="127">
        <v>7.2425361984894149E-3</v>
      </c>
      <c r="CS65" s="127">
        <v>3.9220709553011129E-2</v>
      </c>
      <c r="CT65" s="124"/>
      <c r="CU65" s="127">
        <v>0.20916668447402748</v>
      </c>
      <c r="CV65" s="127">
        <v>0.79621201268420105</v>
      </c>
      <c r="CW65" s="127">
        <v>1.2700705098318026</v>
      </c>
      <c r="CX65" s="127">
        <v>3.339003475643457</v>
      </c>
      <c r="CY65" s="127">
        <v>5.5160461715636775E-3</v>
      </c>
      <c r="CZ65" s="127">
        <v>7.1510197225382946E-2</v>
      </c>
      <c r="DB65" s="128">
        <v>0.62019112962509193</v>
      </c>
      <c r="DC65" s="128">
        <v>0.539227895392279</v>
      </c>
      <c r="DD65" s="128">
        <v>0.46749820100743583</v>
      </c>
      <c r="DE65" s="128">
        <v>-0.4740152018125236</v>
      </c>
      <c r="DF65" s="128">
        <v>-0.26822764892531548</v>
      </c>
      <c r="DG65" s="128"/>
      <c r="DH65" s="128"/>
      <c r="DI65" s="128"/>
      <c r="DJ65" s="128"/>
      <c r="DK65" s="128"/>
      <c r="DL65" s="128"/>
      <c r="DM65" s="128"/>
      <c r="DN65" s="128"/>
      <c r="DO65" s="128"/>
      <c r="DP65" s="128"/>
      <c r="DQ65" s="128"/>
      <c r="DR65" s="128"/>
      <c r="DS65" s="128"/>
      <c r="DT65" s="128"/>
    </row>
    <row r="66" spans="1:124" s="125" customFormat="1" x14ac:dyDescent="0.2">
      <c r="A66" s="116">
        <v>302</v>
      </c>
      <c r="B66" s="116" t="s">
        <v>11</v>
      </c>
      <c r="C66" s="116">
        <v>27</v>
      </c>
      <c r="D66" s="116" t="s">
        <v>14</v>
      </c>
      <c r="E66" s="116">
        <v>4</v>
      </c>
      <c r="F66" s="116" t="s">
        <v>15</v>
      </c>
      <c r="G66" s="117">
        <v>0</v>
      </c>
      <c r="H66" s="117">
        <v>1</v>
      </c>
      <c r="I66" s="116" t="s">
        <v>78</v>
      </c>
      <c r="J66" s="118">
        <v>371.93</v>
      </c>
      <c r="K66" s="118">
        <v>371.93</v>
      </c>
      <c r="L66" s="118"/>
      <c r="M66" s="119">
        <v>627022</v>
      </c>
      <c r="N66" s="119">
        <v>58724</v>
      </c>
      <c r="O66" s="119">
        <v>40254</v>
      </c>
      <c r="P66" s="119">
        <v>16229</v>
      </c>
      <c r="Q66" s="119">
        <v>518247</v>
      </c>
      <c r="R66" s="119">
        <v>22526</v>
      </c>
      <c r="S66" s="119"/>
      <c r="T66" s="119">
        <v>26449</v>
      </c>
      <c r="U66" s="119">
        <v>24910</v>
      </c>
      <c r="V66" s="119"/>
      <c r="W66" s="119"/>
      <c r="X66" s="119"/>
      <c r="Y66" s="119"/>
      <c r="Z66" s="119">
        <v>113967</v>
      </c>
      <c r="AA66" s="119">
        <v>45932</v>
      </c>
      <c r="AB66" s="119">
        <v>9129</v>
      </c>
      <c r="AC66" s="119">
        <v>2746</v>
      </c>
      <c r="AD66" s="119">
        <v>2723</v>
      </c>
      <c r="AE66" s="119"/>
      <c r="AF66" s="119">
        <v>443648</v>
      </c>
      <c r="AG66" s="119">
        <v>32076</v>
      </c>
      <c r="AH66" s="119">
        <v>15584</v>
      </c>
      <c r="AI66" s="119">
        <v>3752</v>
      </c>
      <c r="AJ66" s="119">
        <v>9661</v>
      </c>
      <c r="AK66" s="120">
        <v>23357</v>
      </c>
      <c r="AL66" s="119">
        <v>70158</v>
      </c>
      <c r="AM66" s="119">
        <v>65388</v>
      </c>
      <c r="AN66" s="119">
        <v>27792</v>
      </c>
      <c r="AO66" s="121"/>
      <c r="AP66" s="122">
        <f t="shared" si="1"/>
        <v>0.48871474869096071</v>
      </c>
      <c r="AQ66" s="122">
        <f t="shared" si="2"/>
        <v>4.5770778221701912E-2</v>
      </c>
      <c r="AR66" s="122">
        <f t="shared" si="3"/>
        <v>3.1374853663517284E-2</v>
      </c>
      <c r="AS66" s="122">
        <f t="shared" si="4"/>
        <v>1.2649239829711879E-2</v>
      </c>
      <c r="AT66" s="122">
        <f t="shared" si="5"/>
        <v>0.40393311935601034</v>
      </c>
      <c r="AU66" s="122">
        <f t="shared" si="6"/>
        <v>1.7557260238097835E-2</v>
      </c>
      <c r="AV66" s="123">
        <f t="shared" si="7"/>
        <v>3.6879988398748405E-2</v>
      </c>
      <c r="AW66" s="123">
        <f t="shared" si="8"/>
        <v>3.4734035729623906E-2</v>
      </c>
      <c r="AX66" s="123">
        <f t="shared" si="9"/>
        <v>0</v>
      </c>
      <c r="AY66" s="123">
        <f t="shared" si="10"/>
        <v>0</v>
      </c>
      <c r="AZ66" s="123">
        <f t="shared" si="11"/>
        <v>0</v>
      </c>
      <c r="BA66" s="123">
        <f t="shared" si="12"/>
        <v>0</v>
      </c>
      <c r="BB66" s="123">
        <f t="shared" si="13"/>
        <v>0.15891344239253505</v>
      </c>
      <c r="BC66" s="123">
        <f t="shared" si="14"/>
        <v>6.4046717347775409E-2</v>
      </c>
      <c r="BD66" s="123">
        <f t="shared" si="15"/>
        <v>1.2729305988588385E-2</v>
      </c>
      <c r="BE66" s="123">
        <f t="shared" si="16"/>
        <v>3.828970779347541E-3</v>
      </c>
      <c r="BF66" s="123">
        <f t="shared" si="17"/>
        <v>3.7969000117128019E-3</v>
      </c>
      <c r="BG66" s="123">
        <f t="shared" si="18"/>
        <v>0</v>
      </c>
      <c r="BH66" s="123">
        <f t="shared" si="19"/>
        <v>0.61861443128768312</v>
      </c>
      <c r="BI66" s="123">
        <f t="shared" si="20"/>
        <v>4.4726171419647388E-2</v>
      </c>
      <c r="BJ66" s="123">
        <f t="shared" si="21"/>
        <v>2.1730036644337977E-2</v>
      </c>
      <c r="BK66" s="123">
        <f t="shared" si="22"/>
        <v>1.8749875067463569E-2</v>
      </c>
      <c r="BL66" s="123">
        <f t="shared" si="23"/>
        <v>4.8278929378135806E-2</v>
      </c>
      <c r="BM66" s="123">
        <f t="shared" si="24"/>
        <v>0.35060067563515701</v>
      </c>
      <c r="BN66" s="123">
        <f t="shared" si="25"/>
        <v>0.32676354768425048</v>
      </c>
      <c r="BO66" s="123">
        <f t="shared" si="26"/>
        <v>0.13888500209886662</v>
      </c>
      <c r="BP66" s="123"/>
      <c r="BQ66" s="123">
        <f t="shared" si="27"/>
        <v>0.57363885198173281</v>
      </c>
      <c r="BR66" s="123">
        <f t="shared" si="28"/>
        <v>0.55824432107321043</v>
      </c>
      <c r="BS66" s="123">
        <f t="shared" si="29"/>
        <v>0.76340323442763558</v>
      </c>
      <c r="BT66" s="123">
        <f t="shared" si="30"/>
        <v>0.67742240871209003</v>
      </c>
      <c r="BU66" s="123">
        <f t="shared" si="31"/>
        <v>0.67448125227520939</v>
      </c>
      <c r="BV66" s="123">
        <f t="shared" si="32"/>
        <v>0.92411358351579342</v>
      </c>
      <c r="BW66" s="123">
        <f t="shared" si="33"/>
        <v>0.28671646102422321</v>
      </c>
      <c r="BX66" s="118">
        <v>1.7797579427000112</v>
      </c>
      <c r="BY66" s="118">
        <v>2.2407823718837614</v>
      </c>
      <c r="BZ66" s="118">
        <v>0.4610244291837502</v>
      </c>
      <c r="CA66" s="141"/>
      <c r="CB66" s="141">
        <v>14.3949093872678</v>
      </c>
      <c r="CC66" s="141">
        <v>20.896091199257</v>
      </c>
      <c r="CD66" s="141">
        <v>27.112746579147501</v>
      </c>
      <c r="CE66" s="141"/>
      <c r="CF66" s="126">
        <v>717164</v>
      </c>
      <c r="CG66" s="127">
        <v>8.3810231638634686E-2</v>
      </c>
      <c r="CH66" s="127">
        <v>6.871781572883319E-2</v>
      </c>
      <c r="CI66" s="127">
        <v>0.11618297315576093</v>
      </c>
      <c r="CJ66" s="127">
        <v>0.15399029899808983</v>
      </c>
      <c r="CK66" s="127">
        <v>2.3098294431111036E-3</v>
      </c>
      <c r="CL66" s="127">
        <v>0</v>
      </c>
      <c r="CM66" s="124"/>
      <c r="CN66" s="127">
        <v>0.21998193800472712</v>
      </c>
      <c r="CO66" s="127">
        <v>0.35603008614127107</v>
      </c>
      <c r="CP66" s="127">
        <v>0.54358497769265168</v>
      </c>
      <c r="CQ66" s="127">
        <v>1.1718731088298724</v>
      </c>
      <c r="CR66" s="127">
        <v>7.9141307949992957E-3</v>
      </c>
      <c r="CS66" s="127">
        <v>1.9857442120198882E-2</v>
      </c>
      <c r="CT66" s="124"/>
      <c r="CU66" s="127">
        <v>0.2403014436074013</v>
      </c>
      <c r="CV66" s="127">
        <v>0.89830726251413395</v>
      </c>
      <c r="CW66" s="127">
        <v>1.4573375016058032</v>
      </c>
      <c r="CX66" s="127">
        <v>4.1199036837759557</v>
      </c>
      <c r="CY66" s="127">
        <v>6.0275447269583808E-3</v>
      </c>
      <c r="CZ66" s="127">
        <v>3.6205607154754509E-2</v>
      </c>
      <c r="DB66" s="128">
        <v>0.60320349472151435</v>
      </c>
      <c r="DC66" s="128">
        <v>0.5350957155879672</v>
      </c>
      <c r="DD66" s="128">
        <v>0.46764091858037576</v>
      </c>
      <c r="DE66" s="128">
        <v>-0.46938013584992511</v>
      </c>
      <c r="DF66" s="128">
        <v>-0.27156852632709666</v>
      </c>
      <c r="DG66" s="128"/>
      <c r="DH66" s="128"/>
      <c r="DI66" s="128"/>
      <c r="DJ66" s="128"/>
      <c r="DK66" s="128"/>
      <c r="DL66" s="128"/>
      <c r="DM66" s="128"/>
      <c r="DN66" s="128"/>
      <c r="DO66" s="128"/>
      <c r="DP66" s="128"/>
      <c r="DQ66" s="128"/>
      <c r="DR66" s="128"/>
      <c r="DS66" s="128"/>
      <c r="DT66" s="128"/>
    </row>
    <row r="67" spans="1:124" s="125" customFormat="1" x14ac:dyDescent="0.2">
      <c r="A67" s="116">
        <v>302</v>
      </c>
      <c r="B67" s="116" t="s">
        <v>11</v>
      </c>
      <c r="C67" s="116">
        <v>27</v>
      </c>
      <c r="D67" s="116" t="s">
        <v>14</v>
      </c>
      <c r="E67" s="116">
        <v>4</v>
      </c>
      <c r="F67" s="116" t="s">
        <v>15</v>
      </c>
      <c r="G67" s="117">
        <v>10</v>
      </c>
      <c r="H67" s="117">
        <v>12</v>
      </c>
      <c r="I67" s="116" t="s">
        <v>79</v>
      </c>
      <c r="J67" s="118">
        <v>372.03</v>
      </c>
      <c r="K67" s="118">
        <v>372.03</v>
      </c>
      <c r="L67" s="118"/>
      <c r="M67" s="119">
        <v>136131</v>
      </c>
      <c r="N67" s="119">
        <v>15198</v>
      </c>
      <c r="O67" s="119">
        <v>9451</v>
      </c>
      <c r="P67" s="119">
        <v>3673</v>
      </c>
      <c r="Q67" s="119">
        <v>136010</v>
      </c>
      <c r="R67" s="119">
        <v>4099</v>
      </c>
      <c r="S67" s="119"/>
      <c r="T67" s="119">
        <v>6278</v>
      </c>
      <c r="U67" s="119">
        <v>5247</v>
      </c>
      <c r="V67" s="119"/>
      <c r="W67" s="119"/>
      <c r="X67" s="119"/>
      <c r="Y67" s="119"/>
      <c r="Z67" s="119">
        <v>25636</v>
      </c>
      <c r="AA67" s="119">
        <v>3664</v>
      </c>
      <c r="AB67" s="119">
        <v>2244</v>
      </c>
      <c r="AC67" s="119"/>
      <c r="AD67" s="119"/>
      <c r="AE67" s="119"/>
      <c r="AF67" s="119">
        <v>97379</v>
      </c>
      <c r="AG67" s="119">
        <v>8457</v>
      </c>
      <c r="AH67" s="119">
        <v>4227</v>
      </c>
      <c r="AI67" s="119">
        <v>1376</v>
      </c>
      <c r="AJ67" s="119">
        <v>3222</v>
      </c>
      <c r="AK67" s="120">
        <v>6676</v>
      </c>
      <c r="AL67" s="119">
        <v>22687</v>
      </c>
      <c r="AM67" s="119">
        <v>18595</v>
      </c>
      <c r="AN67" s="119">
        <v>9361</v>
      </c>
      <c r="AO67" s="121"/>
      <c r="AP67" s="122">
        <f t="shared" si="1"/>
        <v>0.44697303012194561</v>
      </c>
      <c r="AQ67" s="122">
        <f t="shared" si="2"/>
        <v>4.9901169548400653E-2</v>
      </c>
      <c r="AR67" s="122">
        <f t="shared" si="3"/>
        <v>3.1031448440711578E-2</v>
      </c>
      <c r="AS67" s="122">
        <f t="shared" si="4"/>
        <v>1.2059941818086301E-2</v>
      </c>
      <c r="AT67" s="122">
        <f t="shared" si="5"/>
        <v>0.44657573827332364</v>
      </c>
      <c r="AU67" s="122">
        <f t="shared" si="6"/>
        <v>1.3458671797532193E-2</v>
      </c>
      <c r="AV67" s="123">
        <f t="shared" si="7"/>
        <v>4.0997309510748897E-2</v>
      </c>
      <c r="AW67" s="123">
        <f t="shared" si="8"/>
        <v>3.4264556069273568E-2</v>
      </c>
      <c r="AX67" s="123">
        <f t="shared" si="9"/>
        <v>0</v>
      </c>
      <c r="AY67" s="123">
        <f t="shared" si="10"/>
        <v>0</v>
      </c>
      <c r="AZ67" s="123">
        <f t="shared" si="11"/>
        <v>0</v>
      </c>
      <c r="BA67" s="123">
        <f t="shared" si="12"/>
        <v>0</v>
      </c>
      <c r="BB67" s="123">
        <f t="shared" si="13"/>
        <v>0.16741112243032155</v>
      </c>
      <c r="BC67" s="123">
        <f t="shared" si="14"/>
        <v>2.3927069456416688E-2</v>
      </c>
      <c r="BD67" s="123">
        <f t="shared" si="15"/>
        <v>1.4654023979311967E-2</v>
      </c>
      <c r="BE67" s="123">
        <f t="shared" si="16"/>
        <v>0</v>
      </c>
      <c r="BF67" s="123">
        <f t="shared" si="17"/>
        <v>0</v>
      </c>
      <c r="BG67" s="123">
        <f t="shared" si="18"/>
        <v>0</v>
      </c>
      <c r="BH67" s="123">
        <f t="shared" si="19"/>
        <v>0.63591541937674689</v>
      </c>
      <c r="BI67" s="123">
        <f t="shared" si="20"/>
        <v>5.5226863098503255E-2</v>
      </c>
      <c r="BJ67" s="123">
        <f t="shared" si="21"/>
        <v>2.7603636078677218E-2</v>
      </c>
      <c r="BK67" s="123">
        <f t="shared" si="22"/>
        <v>2.2223298932441817E-2</v>
      </c>
      <c r="BL67" s="123">
        <f t="shared" si="23"/>
        <v>5.2037404913028731E-2</v>
      </c>
      <c r="BM67" s="123">
        <f t="shared" si="24"/>
        <v>0.36640987127929325</v>
      </c>
      <c r="BN67" s="123">
        <f t="shared" si="25"/>
        <v>0.30032139800054913</v>
      </c>
      <c r="BO67" s="123">
        <f t="shared" si="26"/>
        <v>0.15118626548443884</v>
      </c>
      <c r="BP67" s="123"/>
      <c r="BQ67" s="123">
        <f t="shared" si="27"/>
        <v>0.53122975848986764</v>
      </c>
      <c r="BR67" s="123">
        <f t="shared" si="28"/>
        <v>0.50400052513730154</v>
      </c>
      <c r="BS67" s="123">
        <f t="shared" si="29"/>
        <v>0.76315515770934894</v>
      </c>
      <c r="BT67" s="123">
        <f t="shared" si="30"/>
        <v>0.70460333999015956</v>
      </c>
      <c r="BU67" s="123">
        <f t="shared" si="31"/>
        <v>0.67060677698975568</v>
      </c>
      <c r="BV67" s="123">
        <f t="shared" si="32"/>
        <v>0.91676472185514379</v>
      </c>
      <c r="BW67" s="123">
        <f t="shared" si="33"/>
        <v>0.31913950634119737</v>
      </c>
      <c r="BX67" s="118">
        <v>1.9479055167749095</v>
      </c>
      <c r="BY67" s="118">
        <v>2.1178738728960762</v>
      </c>
      <c r="BZ67" s="118">
        <v>0.16996835612116667</v>
      </c>
      <c r="CA67" s="141"/>
      <c r="CB67" s="141">
        <v>11.0693323829221</v>
      </c>
      <c r="CC67" s="141">
        <v>17.917819188713999</v>
      </c>
      <c r="CD67" s="141">
        <v>23.847870026346399</v>
      </c>
      <c r="CE67" s="141"/>
      <c r="CF67" s="126">
        <v>153132</v>
      </c>
      <c r="CG67" s="127">
        <v>8.2427145270070751E-2</v>
      </c>
      <c r="CH67" s="127">
        <v>5.6695163257007505E-2</v>
      </c>
      <c r="CI67" s="127">
        <v>0.1056625868538779</v>
      </c>
      <c r="CJ67" s="127">
        <v>0.14528195255104817</v>
      </c>
      <c r="CK67" s="127">
        <v>1.8792880100874936E-3</v>
      </c>
      <c r="CL67" s="127">
        <v>0</v>
      </c>
      <c r="CM67" s="124"/>
      <c r="CN67" s="127">
        <v>0.21635166501972364</v>
      </c>
      <c r="CO67" s="127">
        <v>0.29374018431898935</v>
      </c>
      <c r="CP67" s="127">
        <v>0.49436327335943286</v>
      </c>
      <c r="CQ67" s="127">
        <v>1.105602200272257</v>
      </c>
      <c r="CR67" s="127">
        <v>6.4389737336078227E-3</v>
      </c>
      <c r="CS67" s="127">
        <v>2.3301127737204195E-2</v>
      </c>
      <c r="CT67" s="124"/>
      <c r="CU67" s="127">
        <v>0.23633584603653832</v>
      </c>
      <c r="CV67" s="127">
        <v>0.74114225493091201</v>
      </c>
      <c r="CW67" s="127">
        <v>1.3253753640165065</v>
      </c>
      <c r="CX67" s="127">
        <v>3.8869179123332422</v>
      </c>
      <c r="CY67" s="127">
        <v>4.9040385078744208E-3</v>
      </c>
      <c r="CZ67" s="127">
        <v>4.2484398141985853E-2</v>
      </c>
      <c r="DB67" s="128">
        <v>0.5768772348033373</v>
      </c>
      <c r="DC67" s="128">
        <v>0.5377383128754244</v>
      </c>
      <c r="DD67" s="128">
        <v>0.47895201648513397</v>
      </c>
      <c r="DE67" s="128">
        <v>-0.47218160544519405</v>
      </c>
      <c r="DF67" s="128">
        <v>-0.26942901972965622</v>
      </c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</row>
    <row r="68" spans="1:124" s="125" customFormat="1" x14ac:dyDescent="0.2">
      <c r="A68" s="116">
        <v>302</v>
      </c>
      <c r="B68" s="116" t="s">
        <v>11</v>
      </c>
      <c r="C68" s="116">
        <v>27</v>
      </c>
      <c r="D68" s="116" t="s">
        <v>14</v>
      </c>
      <c r="E68" s="116">
        <v>4</v>
      </c>
      <c r="F68" s="116" t="s">
        <v>15</v>
      </c>
      <c r="G68" s="117">
        <v>16</v>
      </c>
      <c r="H68" s="117">
        <v>17</v>
      </c>
      <c r="I68" s="116" t="s">
        <v>80</v>
      </c>
      <c r="J68" s="118">
        <v>372.09</v>
      </c>
      <c r="K68" s="118">
        <v>372.09</v>
      </c>
      <c r="L68" s="118"/>
      <c r="M68" s="119">
        <v>254792</v>
      </c>
      <c r="N68" s="119">
        <v>23173</v>
      </c>
      <c r="O68" s="119">
        <v>16987</v>
      </c>
      <c r="P68" s="119">
        <v>5819</v>
      </c>
      <c r="Q68" s="119">
        <v>233234</v>
      </c>
      <c r="R68" s="119">
        <v>8045</v>
      </c>
      <c r="S68" s="119"/>
      <c r="T68" s="119">
        <v>9286</v>
      </c>
      <c r="U68" s="119">
        <v>8297</v>
      </c>
      <c r="V68" s="119"/>
      <c r="W68" s="119"/>
      <c r="X68" s="119"/>
      <c r="Y68" s="119"/>
      <c r="Z68" s="119">
        <v>36403</v>
      </c>
      <c r="AA68" s="119">
        <v>6161</v>
      </c>
      <c r="AB68" s="119">
        <v>2772</v>
      </c>
      <c r="AC68" s="119">
        <v>1097</v>
      </c>
      <c r="AD68" s="119"/>
      <c r="AE68" s="119"/>
      <c r="AF68" s="119">
        <v>139087</v>
      </c>
      <c r="AG68" s="119">
        <v>10212</v>
      </c>
      <c r="AH68" s="119">
        <v>4777</v>
      </c>
      <c r="AI68" s="119">
        <v>1276</v>
      </c>
      <c r="AJ68" s="119">
        <v>2950</v>
      </c>
      <c r="AK68" s="120">
        <v>7063</v>
      </c>
      <c r="AL68" s="119">
        <v>20540</v>
      </c>
      <c r="AM68" s="119">
        <v>22108</v>
      </c>
      <c r="AN68" s="119">
        <v>8537</v>
      </c>
      <c r="AO68" s="121"/>
      <c r="AP68" s="122">
        <f t="shared" ref="AP68:AP126" si="34">$M68/SUM($M68:$R68)</f>
        <v>0.47005257817544505</v>
      </c>
      <c r="AQ68" s="122">
        <f t="shared" ref="AQ68:AQ126" si="35">$N68/SUM($M68:$R68)</f>
        <v>4.2750668757494698E-2</v>
      </c>
      <c r="AR68" s="122">
        <f t="shared" ref="AR68:AR126" si="36">$O68/SUM($M68:$R68)</f>
        <v>3.1338437413522741E-2</v>
      </c>
      <c r="AS68" s="122">
        <f t="shared" ref="AS68:AS126" si="37">$P68/SUM($M68:$R68)</f>
        <v>1.073517203210036E-2</v>
      </c>
      <c r="AT68" s="122">
        <f t="shared" ref="AT68:AT126" si="38">$Q68/SUM($M68:$R68)</f>
        <v>0.43028133935983764</v>
      </c>
      <c r="AU68" s="122">
        <f t="shared" ref="AU68:AU126" si="39">$R68/SUM($M68:$R68)</f>
        <v>1.4841804261599484E-2</v>
      </c>
      <c r="AV68" s="123">
        <f t="shared" ref="AV68:AV126" si="40">T68/SUM($T68:$AH68)</f>
        <v>4.257836142545348E-2</v>
      </c>
      <c r="AW68" s="123">
        <f t="shared" ref="AW68:AW126" si="41">U68/SUM($T68:$AH68)</f>
        <v>3.8043577939585127E-2</v>
      </c>
      <c r="AX68" s="123">
        <f t="shared" ref="AX68:AX126" si="42">V68/SUM($T68:$AH68)</f>
        <v>0</v>
      </c>
      <c r="AY68" s="123">
        <f t="shared" ref="AY68:AY126" si="43">W68/SUM($T68:$AH68)</f>
        <v>0</v>
      </c>
      <c r="AZ68" s="123">
        <f t="shared" ref="AZ68:AZ126" si="44">X68/SUM($T68:$AH68)</f>
        <v>0</v>
      </c>
      <c r="BA68" s="123">
        <f t="shared" ref="BA68:BA126" si="45">Y68/SUM($T68:$AH68)</f>
        <v>0</v>
      </c>
      <c r="BB68" s="123">
        <f t="shared" ref="BB68:BB126" si="46">Z68/SUM($T68:$AH68)</f>
        <v>0.16691579700309961</v>
      </c>
      <c r="BC68" s="123">
        <f t="shared" ref="BC68:BC126" si="47">AA68/SUM($T68:$AH68)</f>
        <v>2.8249546063129322E-2</v>
      </c>
      <c r="BD68" s="123">
        <f t="shared" ref="BD68:BD126" si="48">AB68/SUM($T68:$AH68)</f>
        <v>1.271023237899602E-2</v>
      </c>
      <c r="BE68" s="123">
        <f t="shared" ref="BE68:BE126" si="49">AC68/SUM($T68:$AH68)</f>
        <v>5.0299873447902724E-3</v>
      </c>
      <c r="BF68" s="123">
        <f t="shared" ref="BF68:BF126" si="50">AD68/SUM($T68:$AH68)</f>
        <v>0</v>
      </c>
      <c r="BG68" s="123">
        <f t="shared" ref="BG68:BG126" si="51">AE68/SUM($T68:$AH68)</f>
        <v>0</v>
      </c>
      <c r="BH68" s="123">
        <f t="shared" ref="BH68:BH126" si="52">AF68/SUM($T68:$AH68)</f>
        <v>0.63774462153586564</v>
      </c>
      <c r="BI68" s="123">
        <f t="shared" ref="BI68:BI126" si="53">AG68/SUM($T68:$AH68)</f>
        <v>4.6824275993617374E-2</v>
      </c>
      <c r="BJ68" s="123">
        <f t="shared" ref="BJ68:BJ126" si="54">AH68/SUM($T68:$AH68)</f>
        <v>2.1903600315463199E-2</v>
      </c>
      <c r="BK68" s="123">
        <f t="shared" ref="BK68:BK126" si="55">AI68/SUM($AI68:$AN68)</f>
        <v>2.0424496590581681E-2</v>
      </c>
      <c r="BL68" s="123">
        <f t="shared" ref="BL68:BL126" si="56">AJ68/SUM($AI68:$AN68)</f>
        <v>4.7219643371642604E-2</v>
      </c>
      <c r="BM68" s="123">
        <f t="shared" ref="BM68:BM126" si="57">AL68/SUM($AI68:$AN68)</f>
        <v>0.32877677113679293</v>
      </c>
      <c r="BN68" s="123">
        <f t="shared" ref="BN68:BN126" si="58">AM68/SUM($AI68:$AN68)</f>
        <v>0.3538752120882287</v>
      </c>
      <c r="BO68" s="123">
        <f t="shared" ref="BO68:BO126" si="59">AN68/SUM($AI68:$AN68)</f>
        <v>0.13664884591990267</v>
      </c>
      <c r="BP68" s="123"/>
      <c r="BQ68" s="123">
        <f t="shared" ref="BQ68:BQ126" si="60">(AR68+AS68+AU68)/(AQ68+AR68+AS68+AU68)</f>
        <v>0.57106100992151632</v>
      </c>
      <c r="BR68" s="123">
        <f t="shared" ref="BR68:BR126" si="61">SUM(T68,U68,Z68,AA68,AF68)/SUM(T68,U68,Z68,AA68,AF68,Q68)</f>
        <v>0.46069073318719533</v>
      </c>
      <c r="BS68" s="123">
        <f t="shared" ref="BS68:BS126" si="62">SUM(BH68,BI68,BJ68)/SUM(BH68,BI68,BJ68,BB68,BD68,BF68,AV68)</f>
        <v>0.76073013819697144</v>
      </c>
      <c r="BT68" s="123">
        <f t="shared" ref="BT68:BT126" si="63">BH68/SUM(BH68,BB68,BC68,AV68,AW68)</f>
        <v>0.69810875653753879</v>
      </c>
      <c r="BU68" s="123">
        <f t="shared" ref="BU68:BU126" si="64">BO68/SUM(BO68,BL68,BK68)</f>
        <v>0.6688866254015513</v>
      </c>
      <c r="BV68" s="123">
        <f t="shared" ref="BV68:BV126" si="65">SUM(BM68:BO68)/SUM(BK68:BO68)</f>
        <v>0.9237335547093537</v>
      </c>
      <c r="BW68" s="123">
        <f t="shared" ref="BW68:BW126" si="66">SUM(BO68)/SUM(BN68,BO68,BK68)</f>
        <v>0.26744149619372826</v>
      </c>
      <c r="BX68" s="118">
        <v>1.8736002213817913</v>
      </c>
      <c r="BY68" s="118">
        <v>2.2329704701750055</v>
      </c>
      <c r="BZ68" s="118">
        <v>0.35937024879321422</v>
      </c>
      <c r="CA68" s="141"/>
      <c r="CB68" s="141">
        <v>14.209394456854801</v>
      </c>
      <c r="CC68" s="141">
        <v>20.732446262554198</v>
      </c>
      <c r="CD68" s="141">
        <v>26.878236040969199</v>
      </c>
      <c r="CE68" s="141"/>
      <c r="CF68" s="126">
        <v>218092</v>
      </c>
      <c r="CG68" s="127">
        <v>6.2721333972652199E-2</v>
      </c>
      <c r="CH68" s="127">
        <v>5.2957072523195092E-2</v>
      </c>
      <c r="CI68" s="127">
        <v>8.3725181140636956E-2</v>
      </c>
      <c r="CJ68" s="127">
        <v>0.13060446353669014</v>
      </c>
      <c r="CK68" s="127">
        <v>1.5607958565732269E-3</v>
      </c>
      <c r="CL68" s="127">
        <v>0</v>
      </c>
      <c r="CM68" s="124"/>
      <c r="CN68" s="127">
        <v>0.16462859404847877</v>
      </c>
      <c r="CO68" s="127">
        <v>0.27437296852716525</v>
      </c>
      <c r="CP68" s="127">
        <v>0.3917247896697475</v>
      </c>
      <c r="CQ68" s="127">
        <v>0.99390584801512283</v>
      </c>
      <c r="CR68" s="127">
        <v>5.3477292836721915E-3</v>
      </c>
      <c r="CS68" s="127">
        <v>1.6908403025332502E-2</v>
      </c>
      <c r="CT68" s="124"/>
      <c r="CU68" s="127">
        <v>0.17983516814028697</v>
      </c>
      <c r="CV68" s="127">
        <v>0.6922764110663272</v>
      </c>
      <c r="CW68" s="127">
        <v>1.0502041993830578</v>
      </c>
      <c r="CX68" s="127">
        <v>3.4942318700807697</v>
      </c>
      <c r="CY68" s="127">
        <v>4.0729270566726974E-3</v>
      </c>
      <c r="CZ68" s="127">
        <v>3.0828693536855193E-2</v>
      </c>
      <c r="DB68" s="128">
        <v>0.53796822620609241</v>
      </c>
      <c r="DC68" s="128">
        <v>0.53420195439739415</v>
      </c>
      <c r="DD68" s="128">
        <v>0.46971569839307786</v>
      </c>
      <c r="DE68" s="128">
        <v>-0.46464515135031581</v>
      </c>
      <c r="DF68" s="128">
        <v>-0.27229452742948856</v>
      </c>
      <c r="DG68" s="128"/>
      <c r="DH68" s="128"/>
      <c r="DI68" s="128"/>
      <c r="DJ68" s="128"/>
      <c r="DK68" s="128"/>
      <c r="DL68" s="128"/>
      <c r="DM68" s="128"/>
      <c r="DN68" s="128"/>
      <c r="DO68" s="128"/>
      <c r="DP68" s="128"/>
      <c r="DQ68" s="128"/>
      <c r="DR68" s="128"/>
      <c r="DS68" s="128"/>
      <c r="DT68" s="128"/>
    </row>
    <row r="69" spans="1:124" s="125" customFormat="1" x14ac:dyDescent="0.2">
      <c r="A69" s="116">
        <v>302</v>
      </c>
      <c r="B69" s="116" t="s">
        <v>11</v>
      </c>
      <c r="C69" s="116">
        <v>27</v>
      </c>
      <c r="D69" s="116" t="s">
        <v>14</v>
      </c>
      <c r="E69" s="116">
        <v>4</v>
      </c>
      <c r="F69" s="116" t="s">
        <v>15</v>
      </c>
      <c r="G69" s="117">
        <v>22</v>
      </c>
      <c r="H69" s="117">
        <v>23</v>
      </c>
      <c r="I69" s="116" t="s">
        <v>81</v>
      </c>
      <c r="J69" s="118">
        <v>372.15</v>
      </c>
      <c r="K69" s="118">
        <v>372.15</v>
      </c>
      <c r="L69" s="118"/>
      <c r="M69" s="119">
        <v>299236</v>
      </c>
      <c r="N69" s="119">
        <v>30244</v>
      </c>
      <c r="O69" s="119">
        <v>20593</v>
      </c>
      <c r="P69" s="119">
        <v>6252</v>
      </c>
      <c r="Q69" s="119">
        <v>241575</v>
      </c>
      <c r="R69" s="119">
        <v>5070</v>
      </c>
      <c r="S69" s="119"/>
      <c r="T69" s="119">
        <v>11305</v>
      </c>
      <c r="U69" s="119">
        <v>15126</v>
      </c>
      <c r="V69" s="119"/>
      <c r="W69" s="119"/>
      <c r="X69" s="119"/>
      <c r="Y69" s="119"/>
      <c r="Z69" s="119">
        <v>46539</v>
      </c>
      <c r="AA69" s="119">
        <v>9003</v>
      </c>
      <c r="AB69" s="119">
        <v>4325</v>
      </c>
      <c r="AC69" s="119">
        <v>1551</v>
      </c>
      <c r="AD69" s="119">
        <v>1195</v>
      </c>
      <c r="AE69" s="119"/>
      <c r="AF69" s="119">
        <v>244592</v>
      </c>
      <c r="AG69" s="119">
        <v>14031</v>
      </c>
      <c r="AH69" s="119">
        <v>6166</v>
      </c>
      <c r="AI69" s="119">
        <v>1418</v>
      </c>
      <c r="AJ69" s="119">
        <v>4161</v>
      </c>
      <c r="AK69" s="120">
        <v>13022</v>
      </c>
      <c r="AL69" s="119">
        <v>40762</v>
      </c>
      <c r="AM69" s="119">
        <v>44179</v>
      </c>
      <c r="AN69" s="119">
        <v>12655</v>
      </c>
      <c r="AO69" s="121"/>
      <c r="AP69" s="122">
        <f t="shared" si="34"/>
        <v>0.49627012952551536</v>
      </c>
      <c r="AQ69" s="122">
        <f t="shared" si="35"/>
        <v>5.01583826724381E-2</v>
      </c>
      <c r="AR69" s="122">
        <f t="shared" si="36"/>
        <v>3.4152611241023603E-2</v>
      </c>
      <c r="AS69" s="122">
        <f t="shared" si="37"/>
        <v>1.0368675058460619E-2</v>
      </c>
      <c r="AT69" s="122">
        <f t="shared" si="38"/>
        <v>0.40064182297626749</v>
      </c>
      <c r="AU69" s="122">
        <f t="shared" si="39"/>
        <v>8.4083785262948404E-3</v>
      </c>
      <c r="AV69" s="123">
        <f t="shared" si="40"/>
        <v>3.1950100753745408E-2</v>
      </c>
      <c r="AW69" s="123">
        <f t="shared" si="41"/>
        <v>4.2748980451229816E-2</v>
      </c>
      <c r="AX69" s="123">
        <f t="shared" si="42"/>
        <v>0</v>
      </c>
      <c r="AY69" s="123">
        <f t="shared" si="43"/>
        <v>0</v>
      </c>
      <c r="AZ69" s="123">
        <f t="shared" si="44"/>
        <v>0</v>
      </c>
      <c r="BA69" s="123">
        <f t="shared" si="45"/>
        <v>0</v>
      </c>
      <c r="BB69" s="123">
        <f t="shared" si="46"/>
        <v>0.1315281502855867</v>
      </c>
      <c r="BC69" s="123">
        <f t="shared" si="47"/>
        <v>2.544420673029367E-2</v>
      </c>
      <c r="BD69" s="123">
        <f t="shared" si="48"/>
        <v>1.2223280474121972E-2</v>
      </c>
      <c r="BE69" s="123">
        <f t="shared" si="49"/>
        <v>4.3834238185810823E-3</v>
      </c>
      <c r="BF69" s="123">
        <f t="shared" si="50"/>
        <v>3.3772994604799439E-3</v>
      </c>
      <c r="BG69" s="123">
        <f t="shared" si="51"/>
        <v>0</v>
      </c>
      <c r="BH69" s="123">
        <f t="shared" si="52"/>
        <v>0.69126395785582462</v>
      </c>
      <c r="BI69" s="123">
        <f t="shared" si="53"/>
        <v>3.9654300192463673E-2</v>
      </c>
      <c r="BJ69" s="123">
        <f t="shared" si="54"/>
        <v>1.7426299977673084E-2</v>
      </c>
      <c r="BK69" s="123">
        <f t="shared" si="55"/>
        <v>1.2203413169014691E-2</v>
      </c>
      <c r="BL69" s="123">
        <f t="shared" si="56"/>
        <v>3.5809874609499387E-2</v>
      </c>
      <c r="BM69" s="123">
        <f t="shared" si="57"/>
        <v>0.35080079520125307</v>
      </c>
      <c r="BN69" s="123">
        <f t="shared" si="58"/>
        <v>0.38020775063039491</v>
      </c>
      <c r="BO69" s="123">
        <f t="shared" si="59"/>
        <v>0.10890986858524747</v>
      </c>
      <c r="BP69" s="123"/>
      <c r="BQ69" s="123">
        <f t="shared" si="60"/>
        <v>0.51344133592882779</v>
      </c>
      <c r="BR69" s="123">
        <f t="shared" si="61"/>
        <v>0.57479670503749081</v>
      </c>
      <c r="BS69" s="123">
        <f t="shared" si="62"/>
        <v>0.80690714392371843</v>
      </c>
      <c r="BT69" s="123">
        <f t="shared" si="63"/>
        <v>0.74898412260958769</v>
      </c>
      <c r="BU69" s="123">
        <f t="shared" si="64"/>
        <v>0.69403312493144687</v>
      </c>
      <c r="BV69" s="123">
        <f t="shared" si="65"/>
        <v>0.94592682335837164</v>
      </c>
      <c r="BW69" s="123">
        <f t="shared" si="66"/>
        <v>0.21724575980223856</v>
      </c>
      <c r="BX69" s="118">
        <v>1.7605453007612322</v>
      </c>
      <c r="BY69" s="118">
        <v>2.0698752293968621</v>
      </c>
      <c r="BZ69" s="118">
        <v>0.30932992863562991</v>
      </c>
      <c r="CA69" s="141"/>
      <c r="CB69" s="141">
        <v>9.6402799475472101</v>
      </c>
      <c r="CC69" s="141">
        <v>16.6531984197062</v>
      </c>
      <c r="CD69" s="141">
        <v>22.515409661533401</v>
      </c>
      <c r="CE69" s="141"/>
      <c r="CF69" s="126">
        <v>353833</v>
      </c>
      <c r="CG69" s="127">
        <v>8.6645464247918025E-2</v>
      </c>
      <c r="CH69" s="127">
        <v>6.5830264632489088E-2</v>
      </c>
      <c r="CI69" s="127">
        <v>0.11204997463890642</v>
      </c>
      <c r="CJ69" s="127">
        <v>0.19721775326775431</v>
      </c>
      <c r="CK69" s="127">
        <v>2.4448069713877674E-3</v>
      </c>
      <c r="CL69" s="127">
        <v>0</v>
      </c>
      <c r="CM69" s="124"/>
      <c r="CN69" s="127">
        <v>0.22742374972496623</v>
      </c>
      <c r="CO69" s="127">
        <v>0.34106955436846981</v>
      </c>
      <c r="CP69" s="127">
        <v>0.52424792816151122</v>
      </c>
      <c r="CQ69" s="127">
        <v>1.5008359821497121</v>
      </c>
      <c r="CR69" s="127">
        <v>8.376602089731967E-3</v>
      </c>
      <c r="CS69" s="127">
        <v>4.3529059081597633E-2</v>
      </c>
      <c r="CT69" s="124"/>
      <c r="CU69" s="127">
        <v>0.24843064783047492</v>
      </c>
      <c r="CV69" s="127">
        <v>0.86056001904873691</v>
      </c>
      <c r="CW69" s="127">
        <v>1.4054953635618901</v>
      </c>
      <c r="CX69" s="127">
        <v>5.2764242519193854</v>
      </c>
      <c r="CY69" s="127">
        <v>6.3797712046527993E-3</v>
      </c>
      <c r="CZ69" s="127">
        <v>7.9365509585009875E-2</v>
      </c>
      <c r="DB69" s="128">
        <v>0.62401094651674693</v>
      </c>
      <c r="DC69" s="128">
        <v>0.51895617922205806</v>
      </c>
      <c r="DD69" s="128">
        <v>0.4572222222222222</v>
      </c>
      <c r="DE69" s="128">
        <v>-0.4805028751123076</v>
      </c>
      <c r="DF69" s="128">
        <v>-0.28486931252827896</v>
      </c>
      <c r="DG69" s="128"/>
      <c r="DH69" s="128"/>
      <c r="DI69" s="128"/>
      <c r="DJ69" s="128"/>
      <c r="DK69" s="128"/>
      <c r="DL69" s="128"/>
      <c r="DM69" s="128"/>
      <c r="DN69" s="128"/>
      <c r="DO69" s="128"/>
      <c r="DP69" s="128"/>
      <c r="DQ69" s="128"/>
      <c r="DR69" s="128"/>
      <c r="DS69" s="128"/>
      <c r="DT69" s="128"/>
    </row>
    <row r="70" spans="1:124" s="125" customFormat="1" x14ac:dyDescent="0.2">
      <c r="A70" s="116">
        <v>302</v>
      </c>
      <c r="B70" s="116" t="s">
        <v>11</v>
      </c>
      <c r="C70" s="116">
        <v>27</v>
      </c>
      <c r="D70" s="116" t="s">
        <v>14</v>
      </c>
      <c r="E70" s="116">
        <v>4</v>
      </c>
      <c r="F70" s="116" t="s">
        <v>15</v>
      </c>
      <c r="G70" s="117">
        <v>23</v>
      </c>
      <c r="H70" s="117">
        <v>24</v>
      </c>
      <c r="I70" s="116" t="s">
        <v>82</v>
      </c>
      <c r="J70" s="118">
        <v>372.16</v>
      </c>
      <c r="K70" s="118">
        <v>372.16</v>
      </c>
      <c r="L70" s="118"/>
      <c r="M70" s="119">
        <v>1425270</v>
      </c>
      <c r="N70" s="119">
        <v>138452</v>
      </c>
      <c r="O70" s="119">
        <v>111390</v>
      </c>
      <c r="P70" s="119">
        <v>61458</v>
      </c>
      <c r="Q70" s="119">
        <v>1131937</v>
      </c>
      <c r="R70" s="119">
        <v>23268</v>
      </c>
      <c r="S70" s="119"/>
      <c r="T70" s="119">
        <v>51539</v>
      </c>
      <c r="U70" s="119">
        <v>46160</v>
      </c>
      <c r="V70" s="119">
        <v>1758</v>
      </c>
      <c r="W70" s="119">
        <v>2554</v>
      </c>
      <c r="X70" s="119"/>
      <c r="Y70" s="119"/>
      <c r="Z70" s="119">
        <v>209353</v>
      </c>
      <c r="AA70" s="119">
        <v>31281</v>
      </c>
      <c r="AB70" s="119">
        <v>18132</v>
      </c>
      <c r="AC70" s="119">
        <v>5820</v>
      </c>
      <c r="AD70" s="119">
        <v>5689</v>
      </c>
      <c r="AE70" s="119">
        <v>1068</v>
      </c>
      <c r="AF70" s="119">
        <v>787943</v>
      </c>
      <c r="AG70" s="119">
        <v>63890</v>
      </c>
      <c r="AH70" s="119">
        <v>30917</v>
      </c>
      <c r="AI70" s="119">
        <v>7739</v>
      </c>
      <c r="AJ70" s="119">
        <v>18358</v>
      </c>
      <c r="AK70" s="120">
        <v>33657</v>
      </c>
      <c r="AL70" s="119">
        <v>86004</v>
      </c>
      <c r="AM70" s="119">
        <v>78043</v>
      </c>
      <c r="AN70" s="119">
        <v>70420</v>
      </c>
      <c r="AO70" s="121"/>
      <c r="AP70" s="122">
        <f t="shared" si="34"/>
        <v>0.4928702959255129</v>
      </c>
      <c r="AQ70" s="122">
        <f t="shared" si="35"/>
        <v>4.7877860483613005E-2</v>
      </c>
      <c r="AR70" s="122">
        <f t="shared" si="36"/>
        <v>3.8519594366781651E-2</v>
      </c>
      <c r="AS70" s="122">
        <f t="shared" si="37"/>
        <v>2.1252690821381332E-2</v>
      </c>
      <c r="AT70" s="122">
        <f t="shared" si="38"/>
        <v>0.3914332892427661</v>
      </c>
      <c r="AU70" s="122">
        <f t="shared" si="39"/>
        <v>8.0462691599450173E-3</v>
      </c>
      <c r="AV70" s="123">
        <f t="shared" si="40"/>
        <v>4.1030838210848783E-2</v>
      </c>
      <c r="AW70" s="123">
        <f t="shared" si="41"/>
        <v>3.6748549483163813E-2</v>
      </c>
      <c r="AX70" s="123">
        <f t="shared" si="42"/>
        <v>1.3995656410615682E-3</v>
      </c>
      <c r="AY70" s="123">
        <f t="shared" si="43"/>
        <v>2.0332711304159529E-3</v>
      </c>
      <c r="AZ70" s="123">
        <f t="shared" si="44"/>
        <v>0</v>
      </c>
      <c r="BA70" s="123">
        <f t="shared" si="45"/>
        <v>0</v>
      </c>
      <c r="BB70" s="123">
        <f t="shared" si="46"/>
        <v>0.16666852426232223</v>
      </c>
      <c r="BC70" s="123">
        <f t="shared" si="47"/>
        <v>2.4903192729264455E-2</v>
      </c>
      <c r="BD70" s="123">
        <f t="shared" si="48"/>
        <v>1.4435110468559928E-2</v>
      </c>
      <c r="BE70" s="123">
        <f t="shared" si="49"/>
        <v>4.6333743065860786E-3</v>
      </c>
      <c r="BF70" s="123">
        <f t="shared" si="50"/>
        <v>4.5290835790667014E-3</v>
      </c>
      <c r="BG70" s="123">
        <f t="shared" si="51"/>
        <v>8.5024806863125981E-4</v>
      </c>
      <c r="BH70" s="123">
        <f t="shared" si="52"/>
        <v>0.62729121155573109</v>
      </c>
      <c r="BI70" s="123">
        <f t="shared" si="53"/>
        <v>5.0863622757351304E-2</v>
      </c>
      <c r="BJ70" s="123">
        <f t="shared" si="54"/>
        <v>2.4613407806996872E-2</v>
      </c>
      <c r="BK70" s="123">
        <f t="shared" si="55"/>
        <v>2.6303357000350077E-2</v>
      </c>
      <c r="BL70" s="123">
        <f t="shared" si="56"/>
        <v>6.2395274300610766E-2</v>
      </c>
      <c r="BM70" s="123">
        <f t="shared" si="57"/>
        <v>0.29231088195608063</v>
      </c>
      <c r="BN70" s="123">
        <f t="shared" si="58"/>
        <v>0.26525299009927911</v>
      </c>
      <c r="BO70" s="123">
        <f t="shared" si="59"/>
        <v>0.23934389455545321</v>
      </c>
      <c r="BP70" s="123"/>
      <c r="BQ70" s="123">
        <f t="shared" si="60"/>
        <v>0.58617680112861958</v>
      </c>
      <c r="BR70" s="123">
        <f t="shared" si="61"/>
        <v>0.49874657527877131</v>
      </c>
      <c r="BS70" s="123">
        <f t="shared" si="62"/>
        <v>0.75612674662922941</v>
      </c>
      <c r="BT70" s="123">
        <f t="shared" si="63"/>
        <v>0.69960027559852112</v>
      </c>
      <c r="BU70" s="123">
        <f t="shared" si="64"/>
        <v>0.72961239988810256</v>
      </c>
      <c r="BV70" s="123">
        <f t="shared" si="65"/>
        <v>0.89984418415437284</v>
      </c>
      <c r="BW70" s="123">
        <f t="shared" si="66"/>
        <v>0.45082649389892582</v>
      </c>
      <c r="BX70" s="118">
        <v>1.7624545478123297</v>
      </c>
      <c r="BY70" s="118">
        <v>2.2794066271731488</v>
      </c>
      <c r="BZ70" s="118">
        <v>0.51695207936081911</v>
      </c>
      <c r="CA70" s="141"/>
      <c r="CB70" s="141">
        <v>15.3420385439989</v>
      </c>
      <c r="CC70" s="141">
        <v>21.7839346258103</v>
      </c>
      <c r="CD70" s="141">
        <v>28.0824977801581</v>
      </c>
      <c r="CE70" s="141"/>
      <c r="CF70" s="126">
        <v>1256104</v>
      </c>
      <c r="CG70" s="127">
        <v>6.45787736897009E-2</v>
      </c>
      <c r="CH70" s="127">
        <v>5.1049660777453557E-2</v>
      </c>
      <c r="CI70" s="127">
        <v>7.3538106306059794E-2</v>
      </c>
      <c r="CJ70" s="127">
        <v>7.1221942950307524E-2</v>
      </c>
      <c r="CK70" s="127">
        <v>1.8522583931296528E-3</v>
      </c>
      <c r="CL70" s="127">
        <v>0</v>
      </c>
      <c r="CM70" s="124"/>
      <c r="CN70" s="127">
        <v>0.16950393182877629</v>
      </c>
      <c r="CO70" s="127">
        <v>0.26449058270129722</v>
      </c>
      <c r="CP70" s="127">
        <v>0.34406254884136822</v>
      </c>
      <c r="CQ70" s="127">
        <v>0.54200219263887528</v>
      </c>
      <c r="CR70" s="127">
        <v>6.3463625996641156E-3</v>
      </c>
      <c r="CS70" s="127">
        <v>3.3670956041155234E-2</v>
      </c>
      <c r="CT70" s="124"/>
      <c r="CU70" s="127">
        <v>0.18516083586239798</v>
      </c>
      <c r="CV70" s="127">
        <v>0.66734194821078785</v>
      </c>
      <c r="CW70" s="127">
        <v>0.92242294379244105</v>
      </c>
      <c r="CX70" s="127">
        <v>1.9054937034072048</v>
      </c>
      <c r="CY70" s="127">
        <v>4.8335041982301135E-3</v>
      </c>
      <c r="CZ70" s="127">
        <v>6.1391462181880699E-2</v>
      </c>
      <c r="DB70" s="128">
        <v>0.56627890277179371</v>
      </c>
      <c r="DC70" s="128">
        <v>0.57667507709559851</v>
      </c>
      <c r="DD70" s="128">
        <v>0.48056415548675613</v>
      </c>
      <c r="DE70" s="128">
        <v>-0.46375729316168096</v>
      </c>
      <c r="DF70" s="128">
        <v>-0.23906881764363003</v>
      </c>
      <c r="DG70" s="128"/>
      <c r="DH70" s="128"/>
      <c r="DI70" s="128"/>
      <c r="DJ70" s="128"/>
      <c r="DK70" s="128"/>
      <c r="DL70" s="128"/>
      <c r="DM70" s="128"/>
      <c r="DN70" s="128"/>
      <c r="DO70" s="128"/>
      <c r="DP70" s="128"/>
      <c r="DQ70" s="128"/>
      <c r="DR70" s="128"/>
      <c r="DS70" s="128"/>
      <c r="DT70" s="128"/>
    </row>
    <row r="71" spans="1:124" s="125" customFormat="1" x14ac:dyDescent="0.2">
      <c r="A71" s="116">
        <v>303</v>
      </c>
      <c r="B71" s="116" t="s">
        <v>11</v>
      </c>
      <c r="C71" s="116">
        <v>28</v>
      </c>
      <c r="D71" s="116" t="s">
        <v>12</v>
      </c>
      <c r="E71" s="116">
        <v>1</v>
      </c>
      <c r="F71" s="116" t="s">
        <v>13</v>
      </c>
      <c r="G71" s="131">
        <v>40</v>
      </c>
      <c r="H71" s="131"/>
      <c r="I71" s="116"/>
      <c r="J71" s="132">
        <v>372.2</v>
      </c>
      <c r="K71" s="118">
        <v>372.67</v>
      </c>
      <c r="L71" s="118"/>
      <c r="M71" s="119">
        <v>379574</v>
      </c>
      <c r="N71" s="119">
        <v>35009</v>
      </c>
      <c r="O71" s="119">
        <v>23623</v>
      </c>
      <c r="P71" s="119">
        <v>9374</v>
      </c>
      <c r="Q71" s="119">
        <v>360173</v>
      </c>
      <c r="R71" s="119">
        <v>6833</v>
      </c>
      <c r="S71" s="119"/>
      <c r="T71" s="119">
        <v>10676</v>
      </c>
      <c r="U71" s="119">
        <v>7935</v>
      </c>
      <c r="V71" s="119"/>
      <c r="W71" s="119"/>
      <c r="X71" s="119"/>
      <c r="Y71" s="119"/>
      <c r="Z71" s="119">
        <v>38281</v>
      </c>
      <c r="AA71" s="119">
        <v>5715</v>
      </c>
      <c r="AB71" s="119">
        <v>3281</v>
      </c>
      <c r="AC71" s="119">
        <v>1600</v>
      </c>
      <c r="AD71" s="119"/>
      <c r="AE71" s="119"/>
      <c r="AF71" s="119">
        <v>151278</v>
      </c>
      <c r="AG71" s="119">
        <v>11691</v>
      </c>
      <c r="AH71" s="119">
        <v>5786</v>
      </c>
      <c r="AI71" s="119">
        <v>1385</v>
      </c>
      <c r="AJ71" s="119">
        <v>3236</v>
      </c>
      <c r="AK71" s="120">
        <v>8585</v>
      </c>
      <c r="AL71" s="119">
        <v>40349</v>
      </c>
      <c r="AM71" s="119">
        <v>37135</v>
      </c>
      <c r="AN71" s="119">
        <v>9978</v>
      </c>
      <c r="AO71" s="121"/>
      <c r="AP71" s="122">
        <f t="shared" si="34"/>
        <v>0.4659716714993874</v>
      </c>
      <c r="AQ71" s="122">
        <f t="shared" si="35"/>
        <v>4.2977659817379624E-2</v>
      </c>
      <c r="AR71" s="122">
        <f t="shared" si="36"/>
        <v>2.9000007365704787E-2</v>
      </c>
      <c r="AS71" s="122">
        <f t="shared" si="37"/>
        <v>1.1507686112945717E-2</v>
      </c>
      <c r="AT71" s="122">
        <f t="shared" si="38"/>
        <v>0.44215466506912715</v>
      </c>
      <c r="AU71" s="122">
        <f t="shared" si="39"/>
        <v>8.3883101354553114E-3</v>
      </c>
      <c r="AV71" s="123">
        <f t="shared" si="40"/>
        <v>4.5190756974809836E-2</v>
      </c>
      <c r="AW71" s="123">
        <f t="shared" si="41"/>
        <v>3.3588296796095547E-2</v>
      </c>
      <c r="AX71" s="123">
        <f t="shared" si="42"/>
        <v>0</v>
      </c>
      <c r="AY71" s="123">
        <f t="shared" si="43"/>
        <v>0</v>
      </c>
      <c r="AZ71" s="123">
        <f t="shared" si="44"/>
        <v>0</v>
      </c>
      <c r="BA71" s="123">
        <f t="shared" si="45"/>
        <v>0</v>
      </c>
      <c r="BB71" s="123">
        <f t="shared" si="46"/>
        <v>0.16204078004427644</v>
      </c>
      <c r="BC71" s="123">
        <f t="shared" si="47"/>
        <v>2.4191192966564089E-2</v>
      </c>
      <c r="BD71" s="123">
        <f t="shared" si="48"/>
        <v>1.3888242191303022E-2</v>
      </c>
      <c r="BE71" s="123">
        <f t="shared" si="49"/>
        <v>6.7726874447073563E-3</v>
      </c>
      <c r="BF71" s="123">
        <f t="shared" si="50"/>
        <v>0</v>
      </c>
      <c r="BG71" s="123">
        <f t="shared" si="51"/>
        <v>0</v>
      </c>
      <c r="BH71" s="123">
        <f t="shared" si="52"/>
        <v>0.64034913203777466</v>
      </c>
      <c r="BI71" s="123">
        <f t="shared" si="53"/>
        <v>4.9487180572546065E-2</v>
      </c>
      <c r="BJ71" s="123">
        <f t="shared" si="54"/>
        <v>2.4491730971922976E-2</v>
      </c>
      <c r="BK71" s="123">
        <f t="shared" si="55"/>
        <v>1.3758095919259347E-2</v>
      </c>
      <c r="BL71" s="123">
        <f t="shared" si="56"/>
        <v>3.2145269599078159E-2</v>
      </c>
      <c r="BM71" s="123">
        <f t="shared" si="57"/>
        <v>0.40081257201891368</v>
      </c>
      <c r="BN71" s="123">
        <f t="shared" si="58"/>
        <v>0.36888584257162155</v>
      </c>
      <c r="BO71" s="123">
        <f t="shared" si="59"/>
        <v>9.9117892478245317E-2</v>
      </c>
      <c r="BP71" s="123"/>
      <c r="BQ71" s="123">
        <f t="shared" si="60"/>
        <v>0.53220914229212046</v>
      </c>
      <c r="BR71" s="123">
        <f t="shared" si="61"/>
        <v>0.37258430332823511</v>
      </c>
      <c r="BS71" s="123">
        <f t="shared" si="62"/>
        <v>0.76362147217332677</v>
      </c>
      <c r="BT71" s="123">
        <f t="shared" si="63"/>
        <v>0.70728662599060244</v>
      </c>
      <c r="BU71" s="123">
        <f t="shared" si="64"/>
        <v>0.68347147064867453</v>
      </c>
      <c r="BV71" s="123">
        <f t="shared" si="65"/>
        <v>0.94981701291226395</v>
      </c>
      <c r="BW71" s="123">
        <f t="shared" si="66"/>
        <v>0.20574044290486204</v>
      </c>
      <c r="BX71" s="118">
        <v>1.9125077032995903</v>
      </c>
      <c r="BY71" s="118">
        <v>2.1205775766175914</v>
      </c>
      <c r="BZ71" s="118">
        <v>0.20806987331800109</v>
      </c>
      <c r="CA71" s="141"/>
      <c r="CB71" s="141">
        <v>11.1371094043841</v>
      </c>
      <c r="CC71" s="141">
        <v>17.9847485452418</v>
      </c>
      <c r="CD71" s="141">
        <v>23.873370165734201</v>
      </c>
      <c r="CE71" s="141"/>
      <c r="CF71" s="126">
        <v>236243</v>
      </c>
      <c r="CG71" s="127">
        <v>4.5606194130762383E-2</v>
      </c>
      <c r="CH71" s="127">
        <v>3.7970449547116453E-2</v>
      </c>
      <c r="CI71" s="127">
        <v>6.5216418734665368E-2</v>
      </c>
      <c r="CJ71" s="127">
        <v>8.7821457705355238E-2</v>
      </c>
      <c r="CK71" s="127">
        <v>1.0948283245079448E-3</v>
      </c>
      <c r="CL71" s="127">
        <v>0</v>
      </c>
      <c r="CM71" s="124"/>
      <c r="CN71" s="127">
        <v>0.11970541989625212</v>
      </c>
      <c r="CO71" s="127">
        <v>0.19672660255134394</v>
      </c>
      <c r="CP71" s="127">
        <v>0.30512789060364903</v>
      </c>
      <c r="CQ71" s="127">
        <v>0.66832524732238097</v>
      </c>
      <c r="CR71" s="127">
        <v>3.7511923592745706E-3</v>
      </c>
      <c r="CS71" s="127">
        <v>2.1564353006395431E-2</v>
      </c>
      <c r="CT71" s="124"/>
      <c r="CU71" s="127">
        <v>0.13076248654596995</v>
      </c>
      <c r="CV71" s="127">
        <v>0.49636517440686684</v>
      </c>
      <c r="CW71" s="127">
        <v>0.81804011518139108</v>
      </c>
      <c r="CX71" s="127">
        <v>2.3496022117559208</v>
      </c>
      <c r="CY71" s="127">
        <v>2.856975745111377E-3</v>
      </c>
      <c r="CZ71" s="127">
        <v>3.9317777625640281E-2</v>
      </c>
      <c r="DB71" s="128">
        <v>0.4347928870671427</v>
      </c>
      <c r="DC71" s="128">
        <v>0.54710877149869208</v>
      </c>
      <c r="DD71" s="128">
        <v>0.48486331730252158</v>
      </c>
      <c r="DE71" s="128">
        <v>-0.47739128007836418</v>
      </c>
      <c r="DF71" s="128">
        <v>-0.26195993393185402</v>
      </c>
      <c r="DG71" s="128"/>
      <c r="DH71" s="128"/>
      <c r="DI71" s="128"/>
      <c r="DJ71" s="128"/>
      <c r="DK71" s="128"/>
      <c r="DL71" s="128"/>
      <c r="DM71" s="128"/>
      <c r="DN71" s="128"/>
      <c r="DO71" s="128"/>
      <c r="DP71" s="128"/>
      <c r="DQ71" s="128"/>
      <c r="DR71" s="128"/>
      <c r="DS71" s="128"/>
      <c r="DT71" s="128"/>
    </row>
    <row r="72" spans="1:124" s="125" customFormat="1" x14ac:dyDescent="0.2">
      <c r="A72" s="124">
        <v>302</v>
      </c>
      <c r="B72" s="124" t="s">
        <v>11</v>
      </c>
      <c r="C72" s="124">
        <v>28</v>
      </c>
      <c r="D72" s="124" t="s">
        <v>12</v>
      </c>
      <c r="E72" s="124">
        <v>1</v>
      </c>
      <c r="F72" s="124" t="s">
        <v>13</v>
      </c>
      <c r="G72" s="117">
        <v>70</v>
      </c>
      <c r="H72" s="117">
        <v>72</v>
      </c>
      <c r="I72" s="124"/>
      <c r="J72" s="118">
        <v>372.5</v>
      </c>
      <c r="K72" s="118">
        <v>372.97</v>
      </c>
      <c r="L72" s="118"/>
      <c r="M72" s="119">
        <v>391987</v>
      </c>
      <c r="N72" s="119">
        <v>37125</v>
      </c>
      <c r="O72" s="119">
        <v>25593</v>
      </c>
      <c r="P72" s="119">
        <v>10717</v>
      </c>
      <c r="Q72" s="119">
        <v>365197</v>
      </c>
      <c r="R72" s="119">
        <v>10303</v>
      </c>
      <c r="S72" s="119"/>
      <c r="T72" s="119">
        <v>18260</v>
      </c>
      <c r="U72" s="119">
        <v>18281</v>
      </c>
      <c r="V72" s="119"/>
      <c r="W72" s="119"/>
      <c r="X72" s="119"/>
      <c r="Y72" s="119"/>
      <c r="Z72" s="119">
        <v>81001</v>
      </c>
      <c r="AA72" s="119">
        <v>12579</v>
      </c>
      <c r="AB72" s="119">
        <v>6157</v>
      </c>
      <c r="AC72" s="119">
        <v>1960</v>
      </c>
      <c r="AD72" s="119">
        <v>1810</v>
      </c>
      <c r="AE72" s="119"/>
      <c r="AF72" s="119">
        <v>332967</v>
      </c>
      <c r="AG72" s="119">
        <v>23167</v>
      </c>
      <c r="AH72" s="119">
        <v>11128</v>
      </c>
      <c r="AI72" s="119">
        <v>3119</v>
      </c>
      <c r="AJ72" s="119">
        <v>7878</v>
      </c>
      <c r="AK72" s="129">
        <v>16136</v>
      </c>
      <c r="AL72" s="119">
        <v>45730</v>
      </c>
      <c r="AM72" s="119">
        <v>48936</v>
      </c>
      <c r="AN72" s="119">
        <v>25229</v>
      </c>
      <c r="AO72" s="121"/>
      <c r="AP72" s="122">
        <f t="shared" si="34"/>
        <v>0.46613954683074055</v>
      </c>
      <c r="AQ72" s="122">
        <f t="shared" si="35"/>
        <v>4.4147970917635643E-2</v>
      </c>
      <c r="AR72" s="122">
        <f t="shared" si="36"/>
        <v>3.043445170895755E-2</v>
      </c>
      <c r="AS72" s="122">
        <f t="shared" si="37"/>
        <v>1.2744344897624275E-2</v>
      </c>
      <c r="AT72" s="122">
        <f t="shared" si="38"/>
        <v>0.43428165751401437</v>
      </c>
      <c r="AU72" s="122">
        <f t="shared" si="39"/>
        <v>1.2252028131027611E-2</v>
      </c>
      <c r="AV72" s="123">
        <f t="shared" si="40"/>
        <v>3.5993771067000455E-2</v>
      </c>
      <c r="AW72" s="123">
        <f t="shared" si="41"/>
        <v>3.6035165874908834E-2</v>
      </c>
      <c r="AX72" s="123">
        <f t="shared" si="42"/>
        <v>0</v>
      </c>
      <c r="AY72" s="123">
        <f t="shared" si="43"/>
        <v>0</v>
      </c>
      <c r="AZ72" s="123">
        <f t="shared" si="44"/>
        <v>0</v>
      </c>
      <c r="BA72" s="123">
        <f t="shared" si="45"/>
        <v>0</v>
      </c>
      <c r="BB72" s="123">
        <f t="shared" si="46"/>
        <v>0.15966765882793557</v>
      </c>
      <c r="BC72" s="123">
        <f t="shared" si="47"/>
        <v>2.4795489937119317E-2</v>
      </c>
      <c r="BD72" s="123">
        <f t="shared" si="48"/>
        <v>1.2136563442471073E-2</v>
      </c>
      <c r="BE72" s="123">
        <f t="shared" si="49"/>
        <v>3.863515404782086E-3</v>
      </c>
      <c r="BF72" s="123">
        <f t="shared" si="50"/>
        <v>3.5678382054365183E-3</v>
      </c>
      <c r="BG72" s="123">
        <f t="shared" si="51"/>
        <v>0</v>
      </c>
      <c r="BH72" s="123">
        <f t="shared" si="52"/>
        <v>0.65633833356330451</v>
      </c>
      <c r="BI72" s="123">
        <f t="shared" si="53"/>
        <v>4.5666357848258461E-2</v>
      </c>
      <c r="BJ72" s="123">
        <f t="shared" si="54"/>
        <v>2.193530582878319E-2</v>
      </c>
      <c r="BK72" s="123">
        <f t="shared" si="55"/>
        <v>2.1213646380281306E-2</v>
      </c>
      <c r="BL72" s="123">
        <f t="shared" si="56"/>
        <v>5.3581630709796775E-2</v>
      </c>
      <c r="BM72" s="123">
        <f t="shared" si="57"/>
        <v>0.31102919171858423</v>
      </c>
      <c r="BN72" s="123">
        <f t="shared" si="58"/>
        <v>0.33283456212422124</v>
      </c>
      <c r="BO72" s="123">
        <f t="shared" si="59"/>
        <v>0.17159316592757842</v>
      </c>
      <c r="BP72" s="123"/>
      <c r="BQ72" s="123">
        <f t="shared" si="60"/>
        <v>0.55665289354892644</v>
      </c>
      <c r="BR72" s="123">
        <f t="shared" si="61"/>
        <v>0.55909258286700836</v>
      </c>
      <c r="BS72" s="123">
        <f t="shared" si="62"/>
        <v>0.77401420472507332</v>
      </c>
      <c r="BT72" s="123">
        <f t="shared" si="63"/>
        <v>0.71901452855612757</v>
      </c>
      <c r="BU72" s="123">
        <f t="shared" si="64"/>
        <v>0.69643350080053001</v>
      </c>
      <c r="BV72" s="123">
        <f t="shared" si="65"/>
        <v>0.91598417015554812</v>
      </c>
      <c r="BW72" s="123">
        <f t="shared" si="66"/>
        <v>0.32644531856529163</v>
      </c>
      <c r="BX72" s="118">
        <v>1.8926285672155088</v>
      </c>
      <c r="BY72" s="118">
        <v>2.1901205857033497</v>
      </c>
      <c r="BZ72" s="118">
        <v>0.2974920184878409</v>
      </c>
      <c r="CA72" s="141"/>
      <c r="CB72" s="141">
        <v>13.0333738851068</v>
      </c>
      <c r="CC72" s="141">
        <v>19.719920073876601</v>
      </c>
      <c r="CD72" s="141">
        <v>25.753717657945</v>
      </c>
      <c r="CE72" s="141"/>
      <c r="CF72" s="126">
        <v>507310</v>
      </c>
      <c r="CG72" s="127">
        <v>9.4833787978427869E-2</v>
      </c>
      <c r="CH72" s="127">
        <v>7.6890636583164973E-2</v>
      </c>
      <c r="CI72" s="127">
        <v>0.12926628682569452</v>
      </c>
      <c r="CJ72" s="127">
        <v>0.16495551274610432</v>
      </c>
      <c r="CK72" s="127">
        <v>2.3186994058275396E-3</v>
      </c>
      <c r="CL72" s="127">
        <v>0</v>
      </c>
      <c r="CM72" s="124"/>
      <c r="CN72" s="127">
        <v>0.24891615331375788</v>
      </c>
      <c r="CO72" s="127">
        <v>0.39837383764040407</v>
      </c>
      <c r="CP72" s="127">
        <v>0.60479784371117107</v>
      </c>
      <c r="CQ72" s="127">
        <v>1.2553188791639451</v>
      </c>
      <c r="CR72" s="127">
        <v>7.9445218029994772E-3</v>
      </c>
      <c r="CS72" s="127">
        <v>3.0711330210521203E-2</v>
      </c>
      <c r="CT72" s="124"/>
      <c r="CU72" s="127">
        <v>0.27190828265733302</v>
      </c>
      <c r="CV72" s="127">
        <v>1.0051457039111111</v>
      </c>
      <c r="CW72" s="127">
        <v>1.6214476387332477</v>
      </c>
      <c r="CX72" s="127">
        <v>4.4132703751049736</v>
      </c>
      <c r="CY72" s="127">
        <v>6.0506910666845567E-3</v>
      </c>
      <c r="CZ72" s="127">
        <v>5.5995246017664764E-2</v>
      </c>
      <c r="DB72" s="128">
        <v>0.56461538461538463</v>
      </c>
      <c r="DC72" s="128">
        <v>0.5553899784048365</v>
      </c>
      <c r="DD72" s="128">
        <v>0.49136026547131245</v>
      </c>
      <c r="DE72" s="128">
        <v>-0.48562027345571862</v>
      </c>
      <c r="DF72" s="128">
        <v>-0.25572435603227028</v>
      </c>
      <c r="DG72" s="128"/>
      <c r="DH72" s="128"/>
      <c r="DI72" s="128"/>
      <c r="DJ72" s="128"/>
      <c r="DK72" s="128"/>
      <c r="DL72" s="128"/>
      <c r="DM72" s="128"/>
      <c r="DN72" s="128"/>
      <c r="DO72" s="128"/>
      <c r="DP72" s="128"/>
      <c r="DQ72" s="128"/>
      <c r="DR72" s="128"/>
      <c r="DS72" s="128"/>
      <c r="DT72" s="128"/>
    </row>
    <row r="73" spans="1:124" s="125" customFormat="1" x14ac:dyDescent="0.2">
      <c r="A73" s="124">
        <v>302</v>
      </c>
      <c r="B73" s="124" t="s">
        <v>11</v>
      </c>
      <c r="C73" s="124">
        <v>28</v>
      </c>
      <c r="D73" s="124" t="s">
        <v>12</v>
      </c>
      <c r="E73" s="124">
        <v>1</v>
      </c>
      <c r="F73" s="124" t="s">
        <v>13</v>
      </c>
      <c r="G73" s="117">
        <v>98</v>
      </c>
      <c r="H73" s="117">
        <v>100</v>
      </c>
      <c r="I73" s="124"/>
      <c r="J73" s="132">
        <v>372.78</v>
      </c>
      <c r="K73" s="118">
        <v>373.25</v>
      </c>
      <c r="L73" s="118"/>
      <c r="M73" s="119">
        <v>99579</v>
      </c>
      <c r="N73" s="119">
        <v>9520</v>
      </c>
      <c r="O73" s="119">
        <v>7251</v>
      </c>
      <c r="P73" s="119">
        <v>2558</v>
      </c>
      <c r="Q73" s="119">
        <v>83543</v>
      </c>
      <c r="R73" s="119">
        <v>2134</v>
      </c>
      <c r="S73" s="119"/>
      <c r="T73" s="119">
        <v>3623</v>
      </c>
      <c r="U73" s="119">
        <v>3272</v>
      </c>
      <c r="V73" s="119"/>
      <c r="W73" s="119"/>
      <c r="X73" s="119"/>
      <c r="Y73" s="119"/>
      <c r="Z73" s="119">
        <v>13392</v>
      </c>
      <c r="AA73" s="119">
        <v>2543</v>
      </c>
      <c r="AB73" s="119">
        <v>1275</v>
      </c>
      <c r="AC73" s="119"/>
      <c r="AD73" s="119"/>
      <c r="AE73" s="119"/>
      <c r="AF73" s="119">
        <v>48750</v>
      </c>
      <c r="AG73" s="119">
        <v>3766</v>
      </c>
      <c r="AH73" s="119">
        <v>1669</v>
      </c>
      <c r="AI73" s="119"/>
      <c r="AJ73" s="119">
        <v>1028</v>
      </c>
      <c r="AK73" s="120">
        <v>2306</v>
      </c>
      <c r="AL73" s="119">
        <v>7608</v>
      </c>
      <c r="AM73" s="119">
        <v>5823</v>
      </c>
      <c r="AN73" s="119">
        <v>2680</v>
      </c>
      <c r="AO73" s="121"/>
      <c r="AP73" s="122">
        <f t="shared" si="34"/>
        <v>0.48673656426424222</v>
      </c>
      <c r="AQ73" s="122">
        <f t="shared" si="35"/>
        <v>4.6533225798567834E-2</v>
      </c>
      <c r="AR73" s="122">
        <f t="shared" si="36"/>
        <v>3.5442481120316741E-2</v>
      </c>
      <c r="AS73" s="122">
        <f t="shared" si="37"/>
        <v>1.2503360461421902E-2</v>
      </c>
      <c r="AT73" s="122">
        <f t="shared" si="38"/>
        <v>0.40835349610186478</v>
      </c>
      <c r="AU73" s="122">
        <f t="shared" si="39"/>
        <v>1.0430872253586529E-2</v>
      </c>
      <c r="AV73" s="123">
        <f t="shared" si="40"/>
        <v>4.6276663686294545E-2</v>
      </c>
      <c r="AW73" s="123">
        <f t="shared" si="41"/>
        <v>4.1793332481798444E-2</v>
      </c>
      <c r="AX73" s="123">
        <f t="shared" si="42"/>
        <v>0</v>
      </c>
      <c r="AY73" s="123">
        <f t="shared" si="43"/>
        <v>0</v>
      </c>
      <c r="AZ73" s="123">
        <f t="shared" si="44"/>
        <v>0</v>
      </c>
      <c r="BA73" s="123">
        <f t="shared" si="45"/>
        <v>0</v>
      </c>
      <c r="BB73" s="123">
        <f t="shared" si="46"/>
        <v>0.17105632903308213</v>
      </c>
      <c r="BC73" s="123">
        <f t="shared" si="47"/>
        <v>3.2481798441691148E-2</v>
      </c>
      <c r="BD73" s="123">
        <f t="shared" si="48"/>
        <v>1.628560480265679E-2</v>
      </c>
      <c r="BE73" s="123">
        <f t="shared" si="49"/>
        <v>0</v>
      </c>
      <c r="BF73" s="123">
        <f t="shared" si="50"/>
        <v>0</v>
      </c>
      <c r="BG73" s="123">
        <f t="shared" si="51"/>
        <v>0</v>
      </c>
      <c r="BH73" s="123">
        <f t="shared" si="52"/>
        <v>0.62268488951334777</v>
      </c>
      <c r="BI73" s="123">
        <f t="shared" si="53"/>
        <v>4.8103206028867036E-2</v>
      </c>
      <c r="BJ73" s="123">
        <f t="shared" si="54"/>
        <v>2.1318176012262102E-2</v>
      </c>
      <c r="BK73" s="123">
        <f t="shared" si="55"/>
        <v>0</v>
      </c>
      <c r="BL73" s="123">
        <f t="shared" si="56"/>
        <v>5.286706094111597E-2</v>
      </c>
      <c r="BM73" s="123">
        <f t="shared" si="57"/>
        <v>0.39125739264592441</v>
      </c>
      <c r="BN73" s="123">
        <f t="shared" si="58"/>
        <v>0.29946001542813061</v>
      </c>
      <c r="BO73" s="123">
        <f t="shared" si="59"/>
        <v>0.13782463358189767</v>
      </c>
      <c r="BP73" s="123"/>
      <c r="BQ73" s="123">
        <f t="shared" si="60"/>
        <v>0.55644597679727903</v>
      </c>
      <c r="BR73" s="123">
        <f t="shared" si="61"/>
        <v>0.46144027642580404</v>
      </c>
      <c r="BS73" s="123">
        <f t="shared" si="62"/>
        <v>0.7476371162469817</v>
      </c>
      <c r="BT73" s="123">
        <f t="shared" si="63"/>
        <v>0.68105616093880972</v>
      </c>
      <c r="BU73" s="123">
        <f t="shared" si="64"/>
        <v>0.72276159654800431</v>
      </c>
      <c r="BV73" s="123">
        <f t="shared" si="65"/>
        <v>0.94001983779683762</v>
      </c>
      <c r="BW73" s="123">
        <f t="shared" si="66"/>
        <v>0.31518287663177702</v>
      </c>
      <c r="BX73" s="118">
        <v>1.7987731260845128</v>
      </c>
      <c r="BY73" s="118">
        <v>2.1895152531777704</v>
      </c>
      <c r="BZ73" s="118">
        <v>0.39074212709325762</v>
      </c>
      <c r="CA73" s="141"/>
      <c r="CB73" s="141">
        <v>13.075473822961699</v>
      </c>
      <c r="CC73" s="141">
        <v>19.686835314158699</v>
      </c>
      <c r="CD73" s="141">
        <v>25.7116376476284</v>
      </c>
      <c r="CE73" s="141"/>
      <c r="CF73" s="126">
        <v>78290</v>
      </c>
      <c r="CG73" s="127">
        <v>5.7610264811857922E-2</v>
      </c>
      <c r="CH73" s="127">
        <v>4.6273871938025207E-2</v>
      </c>
      <c r="CI73" s="127">
        <v>7.0411149644187002E-2</v>
      </c>
      <c r="CJ73" s="127">
        <v>0.1066528326426896</v>
      </c>
      <c r="CK73" s="127">
        <v>1.5642078293812765E-3</v>
      </c>
      <c r="CL73" s="127">
        <v>0</v>
      </c>
      <c r="CM73" s="124"/>
      <c r="CN73" s="127">
        <v>0.15121325230219224</v>
      </c>
      <c r="CO73" s="127">
        <v>0.23974700647058825</v>
      </c>
      <c r="CP73" s="127">
        <v>0.32943246474968974</v>
      </c>
      <c r="CQ73" s="127">
        <v>0.81163285848319</v>
      </c>
      <c r="CR73" s="127">
        <v>5.3594196702297014E-3</v>
      </c>
      <c r="CS73" s="127">
        <v>2.2882358332239925E-2</v>
      </c>
      <c r="CT73" s="124"/>
      <c r="CU73" s="127">
        <v>0.16518066505990217</v>
      </c>
      <c r="CV73" s="127">
        <v>0.60491089225840333</v>
      </c>
      <c r="CW73" s="127">
        <v>0.88320006039167009</v>
      </c>
      <c r="CX73" s="127">
        <v>2.8534225918686471</v>
      </c>
      <c r="CY73" s="127">
        <v>4.0818306658846337E-3</v>
      </c>
      <c r="CZ73" s="127">
        <v>4.1720865735707595E-2</v>
      </c>
      <c r="DB73" s="128">
        <v>0.51505485967271569</v>
      </c>
      <c r="DC73" s="128">
        <v>0.53758110968394868</v>
      </c>
      <c r="DD73" s="128">
        <v>0.46985411015653988</v>
      </c>
      <c r="DE73" s="128">
        <v>-0.46232502642435447</v>
      </c>
      <c r="DF73" s="128">
        <v>-0.26956562813767992</v>
      </c>
      <c r="DG73" s="128"/>
      <c r="DH73" s="128"/>
      <c r="DI73" s="128"/>
      <c r="DJ73" s="128"/>
      <c r="DK73" s="128"/>
      <c r="DL73" s="128"/>
      <c r="DM73" s="128"/>
      <c r="DN73" s="128"/>
      <c r="DO73" s="128"/>
      <c r="DP73" s="128"/>
      <c r="DQ73" s="128"/>
      <c r="DR73" s="128"/>
      <c r="DS73" s="128"/>
      <c r="DT73" s="128"/>
    </row>
    <row r="74" spans="1:124" s="125" customFormat="1" x14ac:dyDescent="0.2">
      <c r="A74" s="124">
        <v>302</v>
      </c>
      <c r="B74" s="124" t="s">
        <v>11</v>
      </c>
      <c r="C74" s="124">
        <v>28</v>
      </c>
      <c r="D74" s="124" t="s">
        <v>12</v>
      </c>
      <c r="E74" s="124">
        <v>2</v>
      </c>
      <c r="F74" s="124" t="s">
        <v>13</v>
      </c>
      <c r="G74" s="117">
        <v>10</v>
      </c>
      <c r="H74" s="117">
        <v>12</v>
      </c>
      <c r="I74" s="124"/>
      <c r="J74" s="132">
        <v>373.4</v>
      </c>
      <c r="K74" s="118">
        <v>373.87</v>
      </c>
      <c r="L74" s="118"/>
      <c r="M74" s="119">
        <v>93300</v>
      </c>
      <c r="N74" s="119">
        <v>10167</v>
      </c>
      <c r="O74" s="119">
        <v>7077</v>
      </c>
      <c r="P74" s="119">
        <v>3252</v>
      </c>
      <c r="Q74" s="119">
        <v>84578</v>
      </c>
      <c r="R74" s="119">
        <v>1667</v>
      </c>
      <c r="S74" s="119"/>
      <c r="T74" s="119">
        <v>4043</v>
      </c>
      <c r="U74" s="119">
        <v>3445</v>
      </c>
      <c r="V74" s="119"/>
      <c r="W74" s="119"/>
      <c r="X74" s="119"/>
      <c r="Y74" s="119"/>
      <c r="Z74" s="119">
        <v>16619</v>
      </c>
      <c r="AA74" s="119">
        <v>2179</v>
      </c>
      <c r="AB74" s="119">
        <v>1450</v>
      </c>
      <c r="AC74" s="119"/>
      <c r="AD74" s="119"/>
      <c r="AE74" s="119"/>
      <c r="AF74" s="119">
        <v>59482</v>
      </c>
      <c r="AG74" s="119">
        <v>5324</v>
      </c>
      <c r="AH74" s="119">
        <v>2569</v>
      </c>
      <c r="AI74" s="119"/>
      <c r="AJ74" s="119">
        <v>1348</v>
      </c>
      <c r="AK74" s="129">
        <v>2800</v>
      </c>
      <c r="AL74" s="119">
        <v>6837</v>
      </c>
      <c r="AM74" s="119">
        <v>5438</v>
      </c>
      <c r="AN74" s="119">
        <v>3545</v>
      </c>
      <c r="AO74" s="121"/>
      <c r="AP74" s="122">
        <f t="shared" si="34"/>
        <v>0.46640438710064436</v>
      </c>
      <c r="AQ74" s="122">
        <f t="shared" si="35"/>
        <v>5.0824580960903018E-2</v>
      </c>
      <c r="AR74" s="122">
        <f t="shared" si="36"/>
        <v>3.5377747561749842E-2</v>
      </c>
      <c r="AS74" s="122">
        <f t="shared" si="37"/>
        <v>1.6256667383186447E-2</v>
      </c>
      <c r="AT74" s="122">
        <f t="shared" si="38"/>
        <v>0.42280332531830972</v>
      </c>
      <c r="AU74" s="122">
        <f t="shared" si="39"/>
        <v>8.333291675206583E-3</v>
      </c>
      <c r="AV74" s="123">
        <f t="shared" si="40"/>
        <v>4.2508227229237416E-2</v>
      </c>
      <c r="AW74" s="123">
        <f t="shared" si="41"/>
        <v>3.6220836706584936E-2</v>
      </c>
      <c r="AX74" s="123">
        <f t="shared" si="42"/>
        <v>0</v>
      </c>
      <c r="AY74" s="123">
        <f t="shared" si="43"/>
        <v>0</v>
      </c>
      <c r="AZ74" s="123">
        <f t="shared" si="44"/>
        <v>0</v>
      </c>
      <c r="BA74" s="123">
        <f t="shared" si="45"/>
        <v>0</v>
      </c>
      <c r="BB74" s="123">
        <f t="shared" si="46"/>
        <v>0.17473268076247753</v>
      </c>
      <c r="BC74" s="123">
        <f t="shared" si="47"/>
        <v>2.291007349307651E-2</v>
      </c>
      <c r="BD74" s="123">
        <f t="shared" si="48"/>
        <v>1.5245344912786113E-2</v>
      </c>
      <c r="BE74" s="123">
        <f t="shared" si="49"/>
        <v>0</v>
      </c>
      <c r="BF74" s="123">
        <f t="shared" si="50"/>
        <v>0</v>
      </c>
      <c r="BG74" s="123">
        <f t="shared" si="51"/>
        <v>0</v>
      </c>
      <c r="BH74" s="123">
        <f t="shared" si="52"/>
        <v>0.62539559041540937</v>
      </c>
      <c r="BI74" s="123">
        <f t="shared" si="53"/>
        <v>5.5976700907360871E-2</v>
      </c>
      <c r="BJ74" s="123">
        <f t="shared" si="54"/>
        <v>2.7010545573067257E-2</v>
      </c>
      <c r="BK74" s="123">
        <f t="shared" si="55"/>
        <v>0</v>
      </c>
      <c r="BL74" s="123">
        <f t="shared" si="56"/>
        <v>6.7508012820512817E-2</v>
      </c>
      <c r="BM74" s="123">
        <f t="shared" si="57"/>
        <v>0.34239783653846156</v>
      </c>
      <c r="BN74" s="123">
        <f t="shared" si="58"/>
        <v>0.27233573717948717</v>
      </c>
      <c r="BO74" s="123">
        <f t="shared" si="59"/>
        <v>0.17753405448717949</v>
      </c>
      <c r="BP74" s="123"/>
      <c r="BQ74" s="123">
        <f t="shared" si="60"/>
        <v>0.54126246446780668</v>
      </c>
      <c r="BR74" s="123">
        <f t="shared" si="61"/>
        <v>0.50349289093961702</v>
      </c>
      <c r="BS74" s="123">
        <f t="shared" si="62"/>
        <v>0.75290265625174613</v>
      </c>
      <c r="BT74" s="123">
        <f t="shared" si="63"/>
        <v>0.69352205950937418</v>
      </c>
      <c r="BU74" s="123">
        <f t="shared" si="64"/>
        <v>0.72450439403229105</v>
      </c>
      <c r="BV74" s="123">
        <f t="shared" si="65"/>
        <v>0.92148182665424039</v>
      </c>
      <c r="BW74" s="123">
        <f t="shared" si="66"/>
        <v>0.39463430925080711</v>
      </c>
      <c r="BX74" s="118">
        <v>1.8698966711824074</v>
      </c>
      <c r="BY74" s="118">
        <v>2.1458718864264443</v>
      </c>
      <c r="BZ74" s="118">
        <v>0.2759752152440369</v>
      </c>
      <c r="CA74" s="141"/>
      <c r="CB74" s="141">
        <v>11.8912418900634</v>
      </c>
      <c r="CC74" s="141">
        <v>18.6111331084375</v>
      </c>
      <c r="CD74" s="141">
        <v>24.523681805586499</v>
      </c>
      <c r="CE74" s="141"/>
      <c r="CF74" s="126">
        <v>95111</v>
      </c>
      <c r="CG74" s="127">
        <v>7.4698252714147914E-2</v>
      </c>
      <c r="CH74" s="127">
        <v>5.2638610899478709E-2</v>
      </c>
      <c r="CI74" s="127">
        <v>8.7642468194573969E-2</v>
      </c>
      <c r="CJ74" s="127">
        <v>0.10191705190959409</v>
      </c>
      <c r="CK74" s="127">
        <v>1.877031519674147E-3</v>
      </c>
      <c r="CL74" s="127">
        <v>0</v>
      </c>
      <c r="CM74" s="124"/>
      <c r="CN74" s="127">
        <v>0.1960651590664523</v>
      </c>
      <c r="CO74" s="127">
        <v>0.27272300456771909</v>
      </c>
      <c r="CP74" s="127">
        <v>0.41005259053412463</v>
      </c>
      <c r="CQ74" s="127">
        <v>0.77559335387453865</v>
      </c>
      <c r="CR74" s="127">
        <v>6.4312423574570208E-3</v>
      </c>
      <c r="CS74" s="127">
        <v>3.5586399698800238E-2</v>
      </c>
      <c r="CT74" s="124"/>
      <c r="CU74" s="127">
        <v>0.21417549637084671</v>
      </c>
      <c r="CV74" s="127">
        <v>0.68811335107406313</v>
      </c>
      <c r="CW74" s="127">
        <v>1.0993405674169847</v>
      </c>
      <c r="CX74" s="127">
        <v>2.726720061808118</v>
      </c>
      <c r="CY74" s="127">
        <v>4.8981501523800508E-3</v>
      </c>
      <c r="CZ74" s="127">
        <v>6.4883845550089983E-2</v>
      </c>
      <c r="DB74" s="128">
        <v>0.54331825840205727</v>
      </c>
      <c r="DC74" s="128">
        <v>0.51618071131047738</v>
      </c>
      <c r="DD74" s="128">
        <v>0.43466866342193933</v>
      </c>
      <c r="DE74" s="128">
        <v>-0.49209841068931526</v>
      </c>
      <c r="DF74" s="128">
        <v>-0.28719822824611468</v>
      </c>
      <c r="DG74" s="128"/>
      <c r="DH74" s="128"/>
      <c r="DI74" s="128"/>
      <c r="DJ74" s="128"/>
      <c r="DK74" s="128"/>
      <c r="DL74" s="128"/>
      <c r="DM74" s="128"/>
      <c r="DN74" s="128"/>
      <c r="DO74" s="128"/>
      <c r="DP74" s="128"/>
      <c r="DQ74" s="128"/>
      <c r="DR74" s="128"/>
      <c r="DS74" s="128"/>
      <c r="DT74" s="128"/>
    </row>
    <row r="75" spans="1:124" s="125" customFormat="1" x14ac:dyDescent="0.2">
      <c r="A75" s="124">
        <v>302</v>
      </c>
      <c r="B75" s="124" t="s">
        <v>11</v>
      </c>
      <c r="C75" s="124">
        <v>28</v>
      </c>
      <c r="D75" s="124" t="s">
        <v>12</v>
      </c>
      <c r="E75" s="124">
        <v>2</v>
      </c>
      <c r="F75" s="124" t="s">
        <v>13</v>
      </c>
      <c r="G75" s="117">
        <v>40</v>
      </c>
      <c r="H75" s="117">
        <v>42</v>
      </c>
      <c r="I75" s="124"/>
      <c r="J75" s="132">
        <v>373.7</v>
      </c>
      <c r="K75" s="118">
        <v>374.17</v>
      </c>
      <c r="L75" s="118"/>
      <c r="M75" s="119">
        <v>107576</v>
      </c>
      <c r="N75" s="119">
        <v>10738</v>
      </c>
      <c r="O75" s="119">
        <v>7875</v>
      </c>
      <c r="P75" s="119">
        <v>3987</v>
      </c>
      <c r="Q75" s="119">
        <v>81391</v>
      </c>
      <c r="R75" s="119">
        <v>1903</v>
      </c>
      <c r="S75" s="119"/>
      <c r="T75" s="119">
        <v>5229</v>
      </c>
      <c r="U75" s="119">
        <v>4572</v>
      </c>
      <c r="V75" s="119"/>
      <c r="W75" s="119"/>
      <c r="X75" s="119"/>
      <c r="Y75" s="119"/>
      <c r="Z75" s="119">
        <v>21555</v>
      </c>
      <c r="AA75" s="119">
        <v>3006</v>
      </c>
      <c r="AB75" s="119">
        <v>1789</v>
      </c>
      <c r="AC75" s="119"/>
      <c r="AD75" s="119"/>
      <c r="AE75" s="119"/>
      <c r="AF75" s="119">
        <v>86238</v>
      </c>
      <c r="AG75" s="119">
        <v>7061</v>
      </c>
      <c r="AH75" s="119"/>
      <c r="AI75" s="119"/>
      <c r="AJ75" s="119">
        <v>1590</v>
      </c>
      <c r="AK75" s="129">
        <v>3352</v>
      </c>
      <c r="AL75" s="119">
        <v>7178</v>
      </c>
      <c r="AM75" s="119">
        <v>5603</v>
      </c>
      <c r="AN75" s="119">
        <v>5786</v>
      </c>
      <c r="AO75" s="121"/>
      <c r="AP75" s="122">
        <f t="shared" si="34"/>
        <v>0.50393966365297227</v>
      </c>
      <c r="AQ75" s="122">
        <f t="shared" si="35"/>
        <v>5.0302150185037711E-2</v>
      </c>
      <c r="AR75" s="122">
        <f t="shared" si="36"/>
        <v>3.6890429568557641E-2</v>
      </c>
      <c r="AS75" s="122">
        <f t="shared" si="37"/>
        <v>1.8677097484424039E-2</v>
      </c>
      <c r="AT75" s="122">
        <f t="shared" si="38"/>
        <v>0.38127605752564764</v>
      </c>
      <c r="AU75" s="122">
        <f t="shared" si="39"/>
        <v>8.9146015833606596E-3</v>
      </c>
      <c r="AV75" s="123">
        <f t="shared" si="40"/>
        <v>4.0393974507531863E-2</v>
      </c>
      <c r="AW75" s="123">
        <f t="shared" si="41"/>
        <v>3.5318655851680182E-2</v>
      </c>
      <c r="AX75" s="123">
        <f t="shared" si="42"/>
        <v>0</v>
      </c>
      <c r="AY75" s="123">
        <f t="shared" si="43"/>
        <v>0</v>
      </c>
      <c r="AZ75" s="123">
        <f t="shared" si="44"/>
        <v>0</v>
      </c>
      <c r="BA75" s="123">
        <f t="shared" si="45"/>
        <v>0</v>
      </c>
      <c r="BB75" s="123">
        <f t="shared" si="46"/>
        <v>0.16651216685979142</v>
      </c>
      <c r="BC75" s="123">
        <f t="shared" si="47"/>
        <v>2.3221320973348784E-2</v>
      </c>
      <c r="BD75" s="123">
        <f t="shared" si="48"/>
        <v>1.3820007724990344E-2</v>
      </c>
      <c r="BE75" s="123">
        <f t="shared" si="49"/>
        <v>0</v>
      </c>
      <c r="BF75" s="123">
        <f t="shared" si="50"/>
        <v>0</v>
      </c>
      <c r="BG75" s="123">
        <f t="shared" si="51"/>
        <v>0</v>
      </c>
      <c r="BH75" s="123">
        <f t="shared" si="52"/>
        <v>0.66618771726535342</v>
      </c>
      <c r="BI75" s="123">
        <f t="shared" si="53"/>
        <v>5.454615681730398E-2</v>
      </c>
      <c r="BJ75" s="123">
        <f t="shared" si="54"/>
        <v>0</v>
      </c>
      <c r="BK75" s="123">
        <f t="shared" si="55"/>
        <v>0</v>
      </c>
      <c r="BL75" s="123">
        <f t="shared" si="56"/>
        <v>6.7633672210642731E-2</v>
      </c>
      <c r="BM75" s="123">
        <f t="shared" si="57"/>
        <v>0.30532987366540476</v>
      </c>
      <c r="BN75" s="123">
        <f t="shared" si="58"/>
        <v>0.23833425496618316</v>
      </c>
      <c r="BO75" s="123">
        <f t="shared" si="59"/>
        <v>0.2461185078055213</v>
      </c>
      <c r="BP75" s="123"/>
      <c r="BQ75" s="123">
        <f t="shared" si="60"/>
        <v>0.56176794678202679</v>
      </c>
      <c r="BR75" s="123">
        <f t="shared" si="61"/>
        <v>0.59705630448881386</v>
      </c>
      <c r="BS75" s="123">
        <f t="shared" si="62"/>
        <v>0.76554910069581195</v>
      </c>
      <c r="BT75" s="123">
        <f t="shared" si="63"/>
        <v>0.71507462686567158</v>
      </c>
      <c r="BU75" s="123">
        <f t="shared" si="64"/>
        <v>0.78443600867678964</v>
      </c>
      <c r="BV75" s="123">
        <f t="shared" si="65"/>
        <v>0.92111921416877507</v>
      </c>
      <c r="BW75" s="123">
        <f t="shared" si="66"/>
        <v>0.50803406796031259</v>
      </c>
      <c r="BX75" s="118">
        <v>1.7141331334613765</v>
      </c>
      <c r="BY75" s="118">
        <v>2.2051749914030636</v>
      </c>
      <c r="BZ75" s="118">
        <v>0.49104185794168709</v>
      </c>
      <c r="CA75" s="141"/>
      <c r="CB75" s="141">
        <v>13.4872221516025</v>
      </c>
      <c r="CC75" s="141">
        <v>20.070243837400501</v>
      </c>
      <c r="CD75" s="141">
        <v>26.153292009083799</v>
      </c>
      <c r="CE75" s="141"/>
      <c r="CF75" s="126">
        <v>129450</v>
      </c>
      <c r="CG75" s="127">
        <v>8.8175514413066119E-2</v>
      </c>
      <c r="CH75" s="127">
        <v>6.7833644463587264E-2</v>
      </c>
      <c r="CI75" s="127">
        <v>0.10719747102857143</v>
      </c>
      <c r="CJ75" s="127">
        <v>0.11314163769751694</v>
      </c>
      <c r="CK75" s="127">
        <v>2.6547516488309515E-3</v>
      </c>
      <c r="CL75" s="127">
        <v>0</v>
      </c>
      <c r="CM75" s="124"/>
      <c r="CN75" s="127">
        <v>0.2314397677455938</v>
      </c>
      <c r="CO75" s="127">
        <v>0.35144915514993486</v>
      </c>
      <c r="CP75" s="127">
        <v>0.50154453200000004</v>
      </c>
      <c r="CQ75" s="127">
        <v>0.86101295711060943</v>
      </c>
      <c r="CR75" s="127">
        <v>9.0959320999864837E-3</v>
      </c>
      <c r="CS75" s="127">
        <v>4.2427961957435624E-2</v>
      </c>
      <c r="CT75" s="124"/>
      <c r="CU75" s="127">
        <v>0.25281762130958579</v>
      </c>
      <c r="CV75" s="127">
        <v>0.88674901578506249</v>
      </c>
      <c r="CW75" s="127">
        <v>1.3446281358095238</v>
      </c>
      <c r="CX75" s="127">
        <v>3.0270260722347628</v>
      </c>
      <c r="CY75" s="127">
        <v>6.9276259119558665E-3</v>
      </c>
      <c r="CZ75" s="127">
        <v>7.7357905097214935E-2</v>
      </c>
      <c r="DB75" s="128">
        <v>0.63455880862293468</v>
      </c>
      <c r="DC75" s="128">
        <v>0.5583689420562562</v>
      </c>
      <c r="DD75" s="128">
        <v>0.47108315066245243</v>
      </c>
      <c r="DE75" s="128">
        <v>-0.48247705246617512</v>
      </c>
      <c r="DF75" s="128">
        <v>-0.25309504348467921</v>
      </c>
      <c r="DG75" s="128"/>
      <c r="DH75" s="128"/>
      <c r="DI75" s="128"/>
      <c r="DJ75" s="128"/>
      <c r="DK75" s="128"/>
      <c r="DL75" s="128"/>
      <c r="DM75" s="128"/>
      <c r="DN75" s="128"/>
      <c r="DO75" s="128"/>
      <c r="DP75" s="128"/>
      <c r="DQ75" s="128"/>
      <c r="DR75" s="128"/>
      <c r="DS75" s="128"/>
      <c r="DT75" s="128"/>
    </row>
    <row r="76" spans="1:124" s="125" customFormat="1" x14ac:dyDescent="0.2">
      <c r="A76" s="124">
        <v>302</v>
      </c>
      <c r="B76" s="124" t="s">
        <v>11</v>
      </c>
      <c r="C76" s="124">
        <v>28</v>
      </c>
      <c r="D76" s="124" t="s">
        <v>12</v>
      </c>
      <c r="E76" s="124">
        <v>2</v>
      </c>
      <c r="F76" s="124" t="s">
        <v>13</v>
      </c>
      <c r="G76" s="117">
        <v>100</v>
      </c>
      <c r="H76" s="117">
        <v>102</v>
      </c>
      <c r="I76" s="124"/>
      <c r="J76" s="132">
        <v>374.3</v>
      </c>
      <c r="K76" s="118">
        <v>374.77</v>
      </c>
      <c r="L76" s="118"/>
      <c r="M76" s="119">
        <v>315722</v>
      </c>
      <c r="N76" s="119">
        <v>31129</v>
      </c>
      <c r="O76" s="119">
        <v>22336</v>
      </c>
      <c r="P76" s="119">
        <v>11767</v>
      </c>
      <c r="Q76" s="119">
        <v>310434</v>
      </c>
      <c r="R76" s="119">
        <v>6670</v>
      </c>
      <c r="S76" s="119"/>
      <c r="T76" s="119">
        <v>12403</v>
      </c>
      <c r="U76" s="119">
        <v>8953</v>
      </c>
      <c r="V76" s="119"/>
      <c r="W76" s="119"/>
      <c r="X76" s="119"/>
      <c r="Y76" s="119"/>
      <c r="Z76" s="119">
        <v>49864</v>
      </c>
      <c r="AA76" s="119">
        <v>8567</v>
      </c>
      <c r="AB76" s="119">
        <v>3603</v>
      </c>
      <c r="AC76" s="119">
        <v>1378</v>
      </c>
      <c r="AD76" s="119">
        <v>1111</v>
      </c>
      <c r="AE76" s="119"/>
      <c r="AF76" s="119">
        <v>149599</v>
      </c>
      <c r="AG76" s="119">
        <v>11413</v>
      </c>
      <c r="AH76" s="119">
        <v>4931</v>
      </c>
      <c r="AI76" s="119">
        <v>1743</v>
      </c>
      <c r="AJ76" s="119">
        <v>3917</v>
      </c>
      <c r="AK76" s="120">
        <v>7441</v>
      </c>
      <c r="AL76" s="119">
        <v>17319</v>
      </c>
      <c r="AM76" s="119">
        <v>12675</v>
      </c>
      <c r="AN76" s="119">
        <v>7656</v>
      </c>
      <c r="AO76" s="121"/>
      <c r="AP76" s="122">
        <f t="shared" si="34"/>
        <v>0.45228619971406386</v>
      </c>
      <c r="AQ76" s="122">
        <f t="shared" si="35"/>
        <v>4.4593715708436836E-2</v>
      </c>
      <c r="AR76" s="122">
        <f t="shared" si="36"/>
        <v>3.199734119514424E-2</v>
      </c>
      <c r="AS76" s="122">
        <f t="shared" si="37"/>
        <v>1.6856765483670412E-2</v>
      </c>
      <c r="AT76" s="122">
        <f t="shared" si="38"/>
        <v>0.44471089794830804</v>
      </c>
      <c r="AU76" s="122">
        <f t="shared" si="39"/>
        <v>9.555079950376617E-3</v>
      </c>
      <c r="AV76" s="123">
        <f t="shared" si="40"/>
        <v>4.9253043816664149E-2</v>
      </c>
      <c r="AW76" s="123">
        <f t="shared" si="41"/>
        <v>3.5552890533789738E-2</v>
      </c>
      <c r="AX76" s="123">
        <f t="shared" si="42"/>
        <v>0</v>
      </c>
      <c r="AY76" s="123">
        <f t="shared" si="43"/>
        <v>0</v>
      </c>
      <c r="AZ76" s="123">
        <f t="shared" si="44"/>
        <v>0</v>
      </c>
      <c r="BA76" s="123">
        <f t="shared" si="45"/>
        <v>0</v>
      </c>
      <c r="BB76" s="123">
        <f t="shared" si="46"/>
        <v>0.19801288211514481</v>
      </c>
      <c r="BC76" s="123">
        <f t="shared" si="47"/>
        <v>3.4020061789676835E-2</v>
      </c>
      <c r="BD76" s="123">
        <f t="shared" si="48"/>
        <v>1.4307725298027972E-2</v>
      </c>
      <c r="BE76" s="123">
        <f t="shared" si="49"/>
        <v>5.4721191953046198E-3</v>
      </c>
      <c r="BF76" s="123">
        <f t="shared" si="50"/>
        <v>4.4118464629778181E-3</v>
      </c>
      <c r="BG76" s="123">
        <f t="shared" si="51"/>
        <v>0</v>
      </c>
      <c r="BH76" s="123">
        <f t="shared" si="52"/>
        <v>0.59406644375789253</v>
      </c>
      <c r="BI76" s="123">
        <f t="shared" si="53"/>
        <v>4.5321695483317583E-2</v>
      </c>
      <c r="BJ76" s="123">
        <f t="shared" si="54"/>
        <v>1.9581291547203977E-2</v>
      </c>
      <c r="BK76" s="123">
        <f t="shared" si="55"/>
        <v>3.4344150854170363E-2</v>
      </c>
      <c r="BL76" s="123">
        <f t="shared" si="56"/>
        <v>7.7180745206990989E-2</v>
      </c>
      <c r="BM76" s="123">
        <f t="shared" si="57"/>
        <v>0.34125435952000943</v>
      </c>
      <c r="BN76" s="123">
        <f t="shared" si="58"/>
        <v>0.24974877342318377</v>
      </c>
      <c r="BO76" s="123">
        <f t="shared" si="59"/>
        <v>0.15085417036117515</v>
      </c>
      <c r="BP76" s="123"/>
      <c r="BQ76" s="123">
        <f t="shared" si="60"/>
        <v>0.5670635031014436</v>
      </c>
      <c r="BR76" s="123">
        <f t="shared" si="61"/>
        <v>0.42493053239968881</v>
      </c>
      <c r="BS76" s="123">
        <f t="shared" si="62"/>
        <v>0.71243409867596308</v>
      </c>
      <c r="BT76" s="123">
        <f t="shared" si="63"/>
        <v>0.65217144899863111</v>
      </c>
      <c r="BU76" s="123">
        <f t="shared" si="64"/>
        <v>0.57494743166115958</v>
      </c>
      <c r="BV76" s="123">
        <f t="shared" si="65"/>
        <v>0.86931424613253283</v>
      </c>
      <c r="BW76" s="123">
        <f t="shared" si="66"/>
        <v>0.34683337863549879</v>
      </c>
      <c r="BX76" s="118">
        <v>1.9475573662933452</v>
      </c>
      <c r="BY76" s="118">
        <v>2.220943677556829</v>
      </c>
      <c r="BZ76" s="118">
        <v>0.27338631126348378</v>
      </c>
      <c r="CA76" s="141"/>
      <c r="CB76" s="141">
        <v>13.8848748171061</v>
      </c>
      <c r="CC76" s="141">
        <v>20.455733197427701</v>
      </c>
      <c r="CD76" s="141">
        <v>26.596824888002001</v>
      </c>
      <c r="CE76" s="141"/>
      <c r="CF76" s="126">
        <v>251822</v>
      </c>
      <c r="CG76" s="127">
        <v>5.8445376769626446E-2</v>
      </c>
      <c r="CH76" s="127">
        <v>4.5519239231263449E-2</v>
      </c>
      <c r="CI76" s="127">
        <v>7.3522677633685529E-2</v>
      </c>
      <c r="CJ76" s="127">
        <v>7.4575222369337973E-2</v>
      </c>
      <c r="CK76" s="127">
        <v>1.3540123225613174E-3</v>
      </c>
      <c r="CL76" s="127">
        <v>0</v>
      </c>
      <c r="CM76" s="124"/>
      <c r="CN76" s="127">
        <v>0.15340522270161724</v>
      </c>
      <c r="CO76" s="127">
        <v>0.23583722056217676</v>
      </c>
      <c r="CP76" s="127">
        <v>0.34399036275161177</v>
      </c>
      <c r="CQ76" s="127">
        <v>0.56752080000000005</v>
      </c>
      <c r="CR76" s="127">
        <v>4.639230247389139E-3</v>
      </c>
      <c r="CS76" s="127">
        <v>2.3548147051844076E-2</v>
      </c>
      <c r="CT76" s="124"/>
      <c r="CU76" s="127">
        <v>0.16757510551307797</v>
      </c>
      <c r="CV76" s="127">
        <v>0.59504602630151959</v>
      </c>
      <c r="CW76" s="127">
        <v>0.92222941472152586</v>
      </c>
      <c r="CX76" s="127">
        <v>1.995208369337979</v>
      </c>
      <c r="CY76" s="127">
        <v>3.5333214144584678E-3</v>
      </c>
      <c r="CZ76" s="127">
        <v>4.2934782648275861E-2</v>
      </c>
      <c r="DB76" s="128">
        <v>0.5041478543465765</v>
      </c>
      <c r="DC76" s="128">
        <v>0.55420079183908988</v>
      </c>
      <c r="DD76" s="128">
        <v>0.46849408666800751</v>
      </c>
      <c r="DE76" s="128">
        <v>-0.48863657800960203</v>
      </c>
      <c r="DF76" s="128">
        <v>-0.25644262247403588</v>
      </c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</row>
    <row r="77" spans="1:124" s="125" customFormat="1" x14ac:dyDescent="0.2">
      <c r="A77" s="124">
        <v>302</v>
      </c>
      <c r="B77" s="124" t="s">
        <v>11</v>
      </c>
      <c r="C77" s="124">
        <v>28</v>
      </c>
      <c r="D77" s="124" t="s">
        <v>12</v>
      </c>
      <c r="E77" s="124">
        <v>2</v>
      </c>
      <c r="F77" s="124" t="s">
        <v>13</v>
      </c>
      <c r="G77" s="117">
        <v>130</v>
      </c>
      <c r="H77" s="117">
        <v>132</v>
      </c>
      <c r="I77" s="124"/>
      <c r="J77" s="132">
        <v>374.6</v>
      </c>
      <c r="K77" s="118">
        <v>375.07</v>
      </c>
      <c r="L77" s="118"/>
      <c r="M77" s="119">
        <v>161817</v>
      </c>
      <c r="N77" s="119">
        <v>14286</v>
      </c>
      <c r="O77" s="119">
        <v>11657</v>
      </c>
      <c r="P77" s="119">
        <v>6510</v>
      </c>
      <c r="Q77" s="119">
        <v>137055</v>
      </c>
      <c r="R77" s="119">
        <v>2281</v>
      </c>
      <c r="S77" s="119"/>
      <c r="T77" s="119">
        <v>8330</v>
      </c>
      <c r="U77" s="119">
        <v>5280</v>
      </c>
      <c r="V77" s="119"/>
      <c r="W77" s="119"/>
      <c r="X77" s="119"/>
      <c r="Y77" s="119"/>
      <c r="Z77" s="119">
        <v>34853</v>
      </c>
      <c r="AA77" s="119">
        <v>4794</v>
      </c>
      <c r="AB77" s="119">
        <v>2804</v>
      </c>
      <c r="AC77" s="119"/>
      <c r="AD77" s="119"/>
      <c r="AE77" s="119"/>
      <c r="AF77" s="119">
        <v>124875</v>
      </c>
      <c r="AG77" s="119">
        <v>9960</v>
      </c>
      <c r="AH77" s="119">
        <v>4891</v>
      </c>
      <c r="AI77" s="119">
        <v>1479</v>
      </c>
      <c r="AJ77" s="119">
        <v>3128</v>
      </c>
      <c r="AK77" s="120">
        <v>5840</v>
      </c>
      <c r="AL77" s="119">
        <v>12040</v>
      </c>
      <c r="AM77" s="119">
        <v>9620</v>
      </c>
      <c r="AN77" s="119">
        <v>7517</v>
      </c>
      <c r="AO77" s="121"/>
      <c r="AP77" s="122">
        <f t="shared" si="34"/>
        <v>0.48505422564342365</v>
      </c>
      <c r="AQ77" s="122">
        <f t="shared" si="35"/>
        <v>4.2822970809877521E-2</v>
      </c>
      <c r="AR77" s="122">
        <f t="shared" si="36"/>
        <v>3.4942417102809903E-2</v>
      </c>
      <c r="AS77" s="122">
        <f t="shared" si="37"/>
        <v>1.9514037517310841E-2</v>
      </c>
      <c r="AT77" s="122">
        <f t="shared" si="38"/>
        <v>0.41082894192550495</v>
      </c>
      <c r="AU77" s="122">
        <f t="shared" si="39"/>
        <v>6.8374070010731218E-3</v>
      </c>
      <c r="AV77" s="123">
        <f t="shared" si="40"/>
        <v>4.2546236471267242E-2</v>
      </c>
      <c r="AW77" s="123">
        <f t="shared" si="41"/>
        <v>2.696808266125943E-2</v>
      </c>
      <c r="AX77" s="123">
        <f t="shared" si="42"/>
        <v>0</v>
      </c>
      <c r="AY77" s="123">
        <f t="shared" si="43"/>
        <v>0</v>
      </c>
      <c r="AZ77" s="123">
        <f t="shared" si="44"/>
        <v>0</v>
      </c>
      <c r="BA77" s="123">
        <f t="shared" si="45"/>
        <v>0</v>
      </c>
      <c r="BB77" s="123">
        <f t="shared" si="46"/>
        <v>0.17801488352137781</v>
      </c>
      <c r="BC77" s="123">
        <f t="shared" si="47"/>
        <v>2.4485793234484413E-2</v>
      </c>
      <c r="BD77" s="123">
        <f t="shared" si="48"/>
        <v>1.4321686322380955E-2</v>
      </c>
      <c r="BE77" s="123">
        <f t="shared" si="49"/>
        <v>0</v>
      </c>
      <c r="BF77" s="123">
        <f t="shared" si="50"/>
        <v>0</v>
      </c>
      <c r="BG77" s="123">
        <f t="shared" si="51"/>
        <v>0</v>
      </c>
      <c r="BH77" s="123">
        <f t="shared" si="52"/>
        <v>0.6378104777130249</v>
      </c>
      <c r="BI77" s="123">
        <f t="shared" si="53"/>
        <v>5.0871610474648471E-2</v>
      </c>
      <c r="BJ77" s="123">
        <f t="shared" si="54"/>
        <v>2.4981229601556795E-2</v>
      </c>
      <c r="BK77" s="123">
        <f t="shared" si="55"/>
        <v>3.732586311326469E-2</v>
      </c>
      <c r="BL77" s="123">
        <f t="shared" si="56"/>
        <v>7.8942055320008073E-2</v>
      </c>
      <c r="BM77" s="123">
        <f t="shared" si="57"/>
        <v>0.30385624873813849</v>
      </c>
      <c r="BN77" s="123">
        <f t="shared" si="58"/>
        <v>0.24278215223097113</v>
      </c>
      <c r="BO77" s="123">
        <f t="shared" si="59"/>
        <v>0.18970825762164345</v>
      </c>
      <c r="BP77" s="123"/>
      <c r="BQ77" s="123">
        <f t="shared" si="60"/>
        <v>0.58870271204007607</v>
      </c>
      <c r="BR77" s="123">
        <f t="shared" si="61"/>
        <v>0.56516290329233121</v>
      </c>
      <c r="BS77" s="123">
        <f t="shared" si="62"/>
        <v>0.75237597798753997</v>
      </c>
      <c r="BT77" s="123">
        <f t="shared" si="63"/>
        <v>0.70102508252307283</v>
      </c>
      <c r="BU77" s="123">
        <f t="shared" si="64"/>
        <v>0.62000989772352355</v>
      </c>
      <c r="BV77" s="123">
        <f t="shared" si="65"/>
        <v>0.86363367274449443</v>
      </c>
      <c r="BW77" s="123">
        <f t="shared" si="66"/>
        <v>0.40379243661366571</v>
      </c>
      <c r="BX77" s="118">
        <v>1.8214030922705227</v>
      </c>
      <c r="BY77" s="118">
        <v>2.2873142438314322</v>
      </c>
      <c r="BZ77" s="118">
        <v>0.46591115156090956</v>
      </c>
      <c r="CA77" s="141"/>
      <c r="CB77" s="141">
        <v>15.5245590947692</v>
      </c>
      <c r="CC77" s="141">
        <v>21.952042065335799</v>
      </c>
      <c r="CD77" s="141">
        <v>28.327678921733799</v>
      </c>
      <c r="CE77" s="141"/>
      <c r="CF77" s="126">
        <v>195787</v>
      </c>
      <c r="CG77" s="127">
        <v>8.8658636032740698E-2</v>
      </c>
      <c r="CH77" s="127">
        <v>7.7115148939871203E-2</v>
      </c>
      <c r="CI77" s="127">
        <v>0.10952924720948787</v>
      </c>
      <c r="CJ77" s="127">
        <v>0.10480198414285714</v>
      </c>
      <c r="CK77" s="127">
        <v>2.3844443815037755E-3</v>
      </c>
      <c r="CL77" s="127">
        <v>0</v>
      </c>
      <c r="CM77" s="124"/>
      <c r="CN77" s="127">
        <v>0.23270784716871529</v>
      </c>
      <c r="CO77" s="127">
        <v>0.39953704623267539</v>
      </c>
      <c r="CP77" s="127">
        <v>0.51245420722055424</v>
      </c>
      <c r="CQ77" s="127">
        <v>0.79754781806451613</v>
      </c>
      <c r="CR77" s="127">
        <v>8.1697827365145373E-3</v>
      </c>
      <c r="CS77" s="127">
        <v>5.3536191264489254E-2</v>
      </c>
      <c r="CT77" s="124"/>
      <c r="CU77" s="127">
        <v>0.25420283192618826</v>
      </c>
      <c r="CV77" s="127">
        <v>1.0080806208378832</v>
      </c>
      <c r="CW77" s="127">
        <v>1.373876697638329</v>
      </c>
      <c r="CX77" s="127">
        <v>2.8039044235023041</v>
      </c>
      <c r="CY77" s="127">
        <v>6.2222538557221551E-3</v>
      </c>
      <c r="CZ77" s="127">
        <v>9.7611278318281466E-2</v>
      </c>
      <c r="DB77" s="128">
        <v>0.58537045793353448</v>
      </c>
      <c r="DC77" s="128">
        <v>0.56020964114756633</v>
      </c>
      <c r="DD77" s="128">
        <v>0.46158034467678655</v>
      </c>
      <c r="DE77" s="128">
        <v>-0.51030988422553669</v>
      </c>
      <c r="DF77" s="128">
        <v>-0.25167100160695183</v>
      </c>
      <c r="DG77" s="128"/>
      <c r="DH77" s="128"/>
      <c r="DI77" s="128"/>
      <c r="DJ77" s="128"/>
      <c r="DK77" s="128"/>
      <c r="DL77" s="128"/>
      <c r="DM77" s="128"/>
      <c r="DN77" s="128"/>
      <c r="DO77" s="128"/>
      <c r="DP77" s="128"/>
      <c r="DQ77" s="128"/>
      <c r="DR77" s="128"/>
      <c r="DS77" s="128"/>
      <c r="DT77" s="128"/>
    </row>
    <row r="78" spans="1:124" s="125" customFormat="1" x14ac:dyDescent="0.2">
      <c r="A78" s="124">
        <v>302</v>
      </c>
      <c r="B78" s="124" t="s">
        <v>11</v>
      </c>
      <c r="C78" s="124">
        <v>28</v>
      </c>
      <c r="D78" s="124" t="s">
        <v>12</v>
      </c>
      <c r="E78" s="124">
        <v>3</v>
      </c>
      <c r="F78" s="124" t="s">
        <v>13</v>
      </c>
      <c r="G78" s="117">
        <v>40</v>
      </c>
      <c r="H78" s="117">
        <v>42</v>
      </c>
      <c r="I78" s="124"/>
      <c r="J78" s="132">
        <v>375.23</v>
      </c>
      <c r="K78" s="118">
        <v>375.7</v>
      </c>
      <c r="L78" s="118"/>
      <c r="M78" s="119">
        <v>229439</v>
      </c>
      <c r="N78" s="119">
        <v>21418</v>
      </c>
      <c r="O78" s="119">
        <v>15422</v>
      </c>
      <c r="P78" s="119">
        <v>7681</v>
      </c>
      <c r="Q78" s="119">
        <v>204136</v>
      </c>
      <c r="R78" s="119">
        <v>3768</v>
      </c>
      <c r="S78" s="119"/>
      <c r="T78" s="119">
        <v>9066</v>
      </c>
      <c r="U78" s="119">
        <v>5958</v>
      </c>
      <c r="V78" s="119"/>
      <c r="W78" s="119"/>
      <c r="X78" s="119"/>
      <c r="Y78" s="119"/>
      <c r="Z78" s="119">
        <v>34024</v>
      </c>
      <c r="AA78" s="119">
        <v>4760</v>
      </c>
      <c r="AB78" s="119">
        <v>3068</v>
      </c>
      <c r="AC78" s="119">
        <v>1011</v>
      </c>
      <c r="AD78" s="119"/>
      <c r="AE78" s="119"/>
      <c r="AF78" s="119">
        <v>113327</v>
      </c>
      <c r="AG78" s="119">
        <v>10029</v>
      </c>
      <c r="AH78" s="119">
        <v>4653</v>
      </c>
      <c r="AI78" s="119">
        <v>1389</v>
      </c>
      <c r="AJ78" s="119">
        <v>3187</v>
      </c>
      <c r="AK78" s="120">
        <v>6008</v>
      </c>
      <c r="AL78" s="119">
        <v>19332</v>
      </c>
      <c r="AM78" s="119">
        <v>17647</v>
      </c>
      <c r="AN78" s="119">
        <v>8564</v>
      </c>
      <c r="AO78" s="121"/>
      <c r="AP78" s="122">
        <f t="shared" si="34"/>
        <v>0.47614887188086263</v>
      </c>
      <c r="AQ78" s="122">
        <f t="shared" si="35"/>
        <v>4.4448226055484534E-2</v>
      </c>
      <c r="AR78" s="122">
        <f t="shared" si="36"/>
        <v>3.2004881045274186E-2</v>
      </c>
      <c r="AS78" s="122">
        <f t="shared" si="37"/>
        <v>1.5940182292099016E-2</v>
      </c>
      <c r="AT78" s="122">
        <f t="shared" si="38"/>
        <v>0.42363820497069715</v>
      </c>
      <c r="AU78" s="122">
        <f t="shared" si="39"/>
        <v>7.8196337555824884E-3</v>
      </c>
      <c r="AV78" s="123">
        <f t="shared" si="40"/>
        <v>4.876920428626759E-2</v>
      </c>
      <c r="AW78" s="123">
        <f t="shared" si="41"/>
        <v>3.2050178594482934E-2</v>
      </c>
      <c r="AX78" s="123">
        <f t="shared" si="42"/>
        <v>0</v>
      </c>
      <c r="AY78" s="123">
        <f t="shared" si="43"/>
        <v>0</v>
      </c>
      <c r="AZ78" s="123">
        <f t="shared" si="44"/>
        <v>0</v>
      </c>
      <c r="BA78" s="123">
        <f t="shared" si="45"/>
        <v>0</v>
      </c>
      <c r="BB78" s="123">
        <f t="shared" si="46"/>
        <v>0.18302706889873907</v>
      </c>
      <c r="BC78" s="123">
        <f t="shared" si="47"/>
        <v>2.5605715023453976E-2</v>
      </c>
      <c r="BD78" s="123">
        <f t="shared" si="48"/>
        <v>1.6503851615957309E-2</v>
      </c>
      <c r="BE78" s="123">
        <f t="shared" si="49"/>
        <v>5.4385247665361281E-3</v>
      </c>
      <c r="BF78" s="123">
        <f t="shared" si="50"/>
        <v>0</v>
      </c>
      <c r="BG78" s="123">
        <f t="shared" si="51"/>
        <v>0</v>
      </c>
      <c r="BH78" s="123">
        <f t="shared" si="52"/>
        <v>0.6096258122821363</v>
      </c>
      <c r="BI78" s="123">
        <f t="shared" si="53"/>
        <v>5.3949520161810906E-2</v>
      </c>
      <c r="BJ78" s="123">
        <f t="shared" si="54"/>
        <v>2.5030124370615827E-2</v>
      </c>
      <c r="BK78" s="123">
        <f t="shared" si="55"/>
        <v>2.4747447752418623E-2</v>
      </c>
      <c r="BL78" s="123">
        <f t="shared" si="56"/>
        <v>5.678194095533344E-2</v>
      </c>
      <c r="BM78" s="123">
        <f t="shared" si="57"/>
        <v>0.34443316051098399</v>
      </c>
      <c r="BN78" s="123">
        <f t="shared" si="58"/>
        <v>0.31441195859390314</v>
      </c>
      <c r="BO78" s="123">
        <f t="shared" si="59"/>
        <v>0.15258253603435068</v>
      </c>
      <c r="BP78" s="123"/>
      <c r="BQ78" s="123">
        <f t="shared" si="60"/>
        <v>0.55646213423346924</v>
      </c>
      <c r="BR78" s="123">
        <f t="shared" si="61"/>
        <v>0.45016982204373623</v>
      </c>
      <c r="BS78" s="123">
        <f t="shared" si="62"/>
        <v>0.73497849764880829</v>
      </c>
      <c r="BT78" s="123">
        <f t="shared" si="63"/>
        <v>0.67805666078319926</v>
      </c>
      <c r="BU78" s="123">
        <f t="shared" si="64"/>
        <v>0.65175038051750378</v>
      </c>
      <c r="BV78" s="123">
        <f t="shared" si="65"/>
        <v>0.90869730042498864</v>
      </c>
      <c r="BW78" s="123">
        <f t="shared" si="66"/>
        <v>0.31028985507246376</v>
      </c>
      <c r="BX78" s="118">
        <v>1.858650988660701</v>
      </c>
      <c r="BY78" s="118">
        <v>2.1895625113346453</v>
      </c>
      <c r="BZ78" s="118">
        <v>0.3309115226739443</v>
      </c>
      <c r="CA78" s="141"/>
      <c r="CB78" s="141">
        <v>13.0449785831107</v>
      </c>
      <c r="CC78" s="141">
        <v>19.674980227318599</v>
      </c>
      <c r="CD78" s="141">
        <v>25.704025234507998</v>
      </c>
      <c r="CE78" s="141"/>
      <c r="CF78" s="126">
        <v>185896</v>
      </c>
      <c r="CG78" s="127">
        <v>5.9369602740946402E-2</v>
      </c>
      <c r="CH78" s="127">
        <v>4.8837972548323845E-2</v>
      </c>
      <c r="CI78" s="127">
        <v>7.8607212071586038E-2</v>
      </c>
      <c r="CJ78" s="127">
        <v>8.4337150131493288E-2</v>
      </c>
      <c r="CK78" s="127">
        <v>1.520017798212956E-3</v>
      </c>
      <c r="CL78" s="127">
        <v>0</v>
      </c>
      <c r="CM78" s="124"/>
      <c r="CN78" s="127">
        <v>0.15583109620596325</v>
      </c>
      <c r="CO78" s="127">
        <v>0.25303172676440377</v>
      </c>
      <c r="CP78" s="127">
        <v>0.36777936094929325</v>
      </c>
      <c r="CQ78" s="127">
        <v>0.641809509803411</v>
      </c>
      <c r="CR78" s="127">
        <v>5.2080120900967978E-3</v>
      </c>
      <c r="CS78" s="127">
        <v>3.0771456643949043E-2</v>
      </c>
      <c r="CT78" s="124"/>
      <c r="CU78" s="127">
        <v>0.17022505446066272</v>
      </c>
      <c r="CV78" s="127">
        <v>0.63842985929218421</v>
      </c>
      <c r="CW78" s="127">
        <v>0.98600711392556106</v>
      </c>
      <c r="CX78" s="127">
        <v>2.2563819783882306</v>
      </c>
      <c r="CY78" s="127">
        <v>3.9665159225614295E-3</v>
      </c>
      <c r="CZ78" s="127">
        <v>5.6104873129511679E-2</v>
      </c>
      <c r="DB78" s="128">
        <v>0.50276362956775</v>
      </c>
      <c r="DC78" s="128">
        <v>0.55548585321592137</v>
      </c>
      <c r="DD78" s="128">
        <v>0.47620416942852317</v>
      </c>
      <c r="DE78" s="128">
        <v>-0.47560261115614638</v>
      </c>
      <c r="DF78" s="128">
        <v>-0.25541261845187779</v>
      </c>
      <c r="DG78" s="128"/>
      <c r="DH78" s="128"/>
      <c r="DI78" s="128"/>
      <c r="DJ78" s="128"/>
      <c r="DK78" s="128"/>
      <c r="DL78" s="128"/>
      <c r="DM78" s="128"/>
      <c r="DN78" s="128"/>
      <c r="DO78" s="128"/>
      <c r="DP78" s="128"/>
      <c r="DQ78" s="128"/>
      <c r="DR78" s="128"/>
      <c r="DS78" s="128"/>
      <c r="DT78" s="128"/>
    </row>
    <row r="79" spans="1:124" s="125" customFormat="1" x14ac:dyDescent="0.2">
      <c r="A79" s="124">
        <v>302</v>
      </c>
      <c r="B79" s="124" t="s">
        <v>11</v>
      </c>
      <c r="C79" s="124">
        <v>28</v>
      </c>
      <c r="D79" s="124" t="s">
        <v>12</v>
      </c>
      <c r="E79" s="124">
        <v>3</v>
      </c>
      <c r="F79" s="124" t="s">
        <v>13</v>
      </c>
      <c r="G79" s="117">
        <v>70</v>
      </c>
      <c r="H79" s="117">
        <v>72</v>
      </c>
      <c r="I79" s="124"/>
      <c r="J79" s="132">
        <v>375.53</v>
      </c>
      <c r="K79" s="118">
        <v>376</v>
      </c>
      <c r="L79" s="118"/>
      <c r="M79" s="119">
        <v>334815</v>
      </c>
      <c r="N79" s="119">
        <v>31160</v>
      </c>
      <c r="O79" s="119">
        <v>24653</v>
      </c>
      <c r="P79" s="119">
        <v>14854</v>
      </c>
      <c r="Q79" s="119">
        <v>278852</v>
      </c>
      <c r="R79" s="119">
        <v>5044</v>
      </c>
      <c r="S79" s="119"/>
      <c r="T79" s="119">
        <v>17469</v>
      </c>
      <c r="U79" s="119">
        <v>9460</v>
      </c>
      <c r="V79" s="119"/>
      <c r="W79" s="119"/>
      <c r="X79" s="119"/>
      <c r="Y79" s="119"/>
      <c r="Z79" s="119">
        <v>66490</v>
      </c>
      <c r="AA79" s="119">
        <v>10757</v>
      </c>
      <c r="AB79" s="119">
        <v>4671</v>
      </c>
      <c r="AC79" s="119">
        <v>1415</v>
      </c>
      <c r="AD79" s="119">
        <v>1564</v>
      </c>
      <c r="AE79" s="119"/>
      <c r="AF79" s="119">
        <v>211196</v>
      </c>
      <c r="AG79" s="119">
        <v>17611</v>
      </c>
      <c r="AH79" s="119">
        <v>8504</v>
      </c>
      <c r="AI79" s="119">
        <v>3548</v>
      </c>
      <c r="AJ79" s="119">
        <v>7343</v>
      </c>
      <c r="AK79" s="120">
        <v>12009</v>
      </c>
      <c r="AL79" s="119">
        <v>26678</v>
      </c>
      <c r="AM79" s="119">
        <v>24216</v>
      </c>
      <c r="AN79" s="119">
        <v>17739</v>
      </c>
      <c r="AO79" s="121"/>
      <c r="AP79" s="122">
        <f t="shared" si="34"/>
        <v>0.48567694356361824</v>
      </c>
      <c r="AQ79" s="122">
        <f t="shared" si="35"/>
        <v>4.5200165946693974E-2</v>
      </c>
      <c r="AR79" s="122">
        <f t="shared" si="36"/>
        <v>3.5761222435296745E-2</v>
      </c>
      <c r="AS79" s="122">
        <f t="shared" si="37"/>
        <v>2.154695972311272E-2</v>
      </c>
      <c r="AT79" s="122">
        <f t="shared" si="38"/>
        <v>0.40449796773323199</v>
      </c>
      <c r="AU79" s="122">
        <f t="shared" si="39"/>
        <v>7.316740598046355E-3</v>
      </c>
      <c r="AV79" s="123">
        <f t="shared" si="40"/>
        <v>5.0034800092800251E-2</v>
      </c>
      <c r="AW79" s="123">
        <f t="shared" si="41"/>
        <v>2.7095380896324364E-2</v>
      </c>
      <c r="AX79" s="123">
        <f t="shared" si="42"/>
        <v>0</v>
      </c>
      <c r="AY79" s="123">
        <f t="shared" si="43"/>
        <v>0</v>
      </c>
      <c r="AZ79" s="123">
        <f t="shared" si="44"/>
        <v>0</v>
      </c>
      <c r="BA79" s="123">
        <f t="shared" si="45"/>
        <v>0</v>
      </c>
      <c r="BB79" s="123">
        <f t="shared" si="46"/>
        <v>0.19044100166983161</v>
      </c>
      <c r="BC79" s="123">
        <f t="shared" si="47"/>
        <v>3.0810255000186172E-2</v>
      </c>
      <c r="BD79" s="123">
        <f t="shared" si="48"/>
        <v>1.3378702343206249E-2</v>
      </c>
      <c r="BE79" s="123">
        <f t="shared" si="49"/>
        <v>4.0528503137736765E-3</v>
      </c>
      <c r="BF79" s="123">
        <f t="shared" si="50"/>
        <v>4.4796168839166288E-3</v>
      </c>
      <c r="BG79" s="123">
        <f t="shared" si="51"/>
        <v>0</v>
      </c>
      <c r="BH79" s="123">
        <f t="shared" si="52"/>
        <v>0.60490867481819455</v>
      </c>
      <c r="BI79" s="123">
        <f t="shared" si="53"/>
        <v>5.0441517226761989E-2</v>
      </c>
      <c r="BJ79" s="123">
        <f t="shared" si="54"/>
        <v>2.4357200755004482E-2</v>
      </c>
      <c r="BK79" s="123">
        <f t="shared" si="55"/>
        <v>3.8761976554903696E-2</v>
      </c>
      <c r="BL79" s="123">
        <f t="shared" si="56"/>
        <v>8.0222433439306046E-2</v>
      </c>
      <c r="BM79" s="123">
        <f t="shared" si="57"/>
        <v>0.29145772562900812</v>
      </c>
      <c r="BN79" s="123">
        <f t="shared" si="58"/>
        <v>0.26456032250663697</v>
      </c>
      <c r="BO79" s="123">
        <f t="shared" si="59"/>
        <v>0.19379895775294156</v>
      </c>
      <c r="BP79" s="123"/>
      <c r="BQ79" s="123">
        <f t="shared" si="60"/>
        <v>0.5884349698194451</v>
      </c>
      <c r="BR79" s="123">
        <f t="shared" si="61"/>
        <v>0.53072915264277443</v>
      </c>
      <c r="BS79" s="123">
        <f t="shared" si="62"/>
        <v>0.72460267782171262</v>
      </c>
      <c r="BT79" s="123">
        <f t="shared" si="63"/>
        <v>0.66967264056415921</v>
      </c>
      <c r="BU79" s="123">
        <f t="shared" si="64"/>
        <v>0.6195948305972756</v>
      </c>
      <c r="BV79" s="123">
        <f t="shared" si="65"/>
        <v>0.86304763341884216</v>
      </c>
      <c r="BW79" s="123">
        <f t="shared" si="66"/>
        <v>0.38984242797178209</v>
      </c>
      <c r="BX79" s="118">
        <v>1.8066721015175999</v>
      </c>
      <c r="BY79" s="118">
        <v>2.2864740427443122</v>
      </c>
      <c r="BZ79" s="118">
        <v>0.47980194122671227</v>
      </c>
      <c r="CA79" s="141"/>
      <c r="CB79" s="141">
        <v>15.517452628234199</v>
      </c>
      <c r="CC79" s="141">
        <v>21.9406300811489</v>
      </c>
      <c r="CD79" s="141">
        <v>28.327425930879802</v>
      </c>
      <c r="CE79" s="141"/>
      <c r="CF79" s="126">
        <v>349137</v>
      </c>
      <c r="CG79" s="127">
        <v>7.6410371018054757E-2</v>
      </c>
      <c r="CH79" s="127">
        <v>6.3047072063703469E-2</v>
      </c>
      <c r="CI79" s="127">
        <v>9.2354730976797958E-2</v>
      </c>
      <c r="CJ79" s="127">
        <v>8.1906637624208967E-2</v>
      </c>
      <c r="CK79" s="127">
        <v>2.0898751454427435E-3</v>
      </c>
      <c r="CL79" s="127">
        <v>0</v>
      </c>
      <c r="CM79" s="124"/>
      <c r="CN79" s="127">
        <v>0.20055906267729942</v>
      </c>
      <c r="CO79" s="127">
        <v>0.32664970880872918</v>
      </c>
      <c r="CP79" s="127">
        <v>0.43209984229383847</v>
      </c>
      <c r="CQ79" s="127">
        <v>0.62331320018850134</v>
      </c>
      <c r="CR79" s="127">
        <v>7.1605049868855158E-3</v>
      </c>
      <c r="CS79" s="127">
        <v>4.3172748927299762E-2</v>
      </c>
      <c r="CT79" s="124"/>
      <c r="CU79" s="127">
        <v>0.219084497241163</v>
      </c>
      <c r="CV79" s="127">
        <v>0.82417699274037226</v>
      </c>
      <c r="CW79" s="127">
        <v>1.1584486887141525</v>
      </c>
      <c r="CX79" s="127">
        <v>2.191355301400296</v>
      </c>
      <c r="CY79" s="127">
        <v>5.4535697215583887E-3</v>
      </c>
      <c r="CZ79" s="127">
        <v>7.8715857661379868E-2</v>
      </c>
      <c r="DB79" s="128">
        <v>0.63218110927828852</v>
      </c>
      <c r="DC79" s="128">
        <v>0.5758392498842414</v>
      </c>
      <c r="DD79" s="128">
        <v>0.47955501469410694</v>
      </c>
      <c r="DE79" s="128">
        <v>-0.49126267000728341</v>
      </c>
      <c r="DF79" s="128">
        <v>-0.23979062108147942</v>
      </c>
      <c r="DG79" s="128"/>
      <c r="DH79" s="128"/>
      <c r="DI79" s="128"/>
      <c r="DJ79" s="128"/>
      <c r="DK79" s="128"/>
      <c r="DL79" s="128"/>
      <c r="DM79" s="128"/>
      <c r="DN79" s="128"/>
      <c r="DO79" s="128"/>
      <c r="DP79" s="128"/>
      <c r="DQ79" s="128"/>
      <c r="DR79" s="128"/>
      <c r="DS79" s="128"/>
      <c r="DT79" s="128"/>
    </row>
    <row r="80" spans="1:124" s="125" customFormat="1" x14ac:dyDescent="0.2">
      <c r="A80" s="124">
        <v>302</v>
      </c>
      <c r="B80" s="124" t="s">
        <v>11</v>
      </c>
      <c r="C80" s="124">
        <v>28</v>
      </c>
      <c r="D80" s="124" t="s">
        <v>12</v>
      </c>
      <c r="E80" s="124">
        <v>3</v>
      </c>
      <c r="F80" s="124" t="s">
        <v>13</v>
      </c>
      <c r="G80" s="117">
        <v>100</v>
      </c>
      <c r="H80" s="117">
        <v>102</v>
      </c>
      <c r="I80" s="124"/>
      <c r="J80" s="132">
        <v>375.83</v>
      </c>
      <c r="K80" s="118">
        <v>376.3</v>
      </c>
      <c r="L80" s="118"/>
      <c r="M80" s="119">
        <v>268318</v>
      </c>
      <c r="N80" s="119">
        <v>23579</v>
      </c>
      <c r="O80" s="119">
        <v>19400</v>
      </c>
      <c r="P80" s="119">
        <v>12053</v>
      </c>
      <c r="Q80" s="119">
        <v>234358</v>
      </c>
      <c r="R80" s="119">
        <v>4458</v>
      </c>
      <c r="S80" s="119"/>
      <c r="T80" s="119">
        <v>10450</v>
      </c>
      <c r="U80" s="119">
        <v>7831</v>
      </c>
      <c r="V80" s="119"/>
      <c r="W80" s="119"/>
      <c r="X80" s="119"/>
      <c r="Y80" s="119"/>
      <c r="Z80" s="119">
        <v>39563</v>
      </c>
      <c r="AA80" s="119">
        <v>5571</v>
      </c>
      <c r="AB80" s="119">
        <v>2919</v>
      </c>
      <c r="AC80" s="119"/>
      <c r="AD80" s="119"/>
      <c r="AE80" s="119"/>
      <c r="AF80" s="119">
        <v>139722</v>
      </c>
      <c r="AG80" s="119">
        <v>10216</v>
      </c>
      <c r="AH80" s="119">
        <v>4665</v>
      </c>
      <c r="AI80" s="119">
        <v>2186</v>
      </c>
      <c r="AJ80" s="119">
        <v>4192</v>
      </c>
      <c r="AK80" s="120">
        <v>7144</v>
      </c>
      <c r="AL80" s="119">
        <v>15692</v>
      </c>
      <c r="AM80" s="119">
        <v>13544</v>
      </c>
      <c r="AN80" s="119">
        <v>10746</v>
      </c>
      <c r="AO80" s="121"/>
      <c r="AP80" s="122">
        <f t="shared" si="34"/>
        <v>0.47729318386384095</v>
      </c>
      <c r="AQ80" s="122">
        <f t="shared" si="35"/>
        <v>4.1943127119036014E-2</v>
      </c>
      <c r="AR80" s="122">
        <f t="shared" si="36"/>
        <v>3.4509379791734116E-2</v>
      </c>
      <c r="AS80" s="122">
        <f t="shared" si="37"/>
        <v>2.1440286321122232E-2</v>
      </c>
      <c r="AT80" s="122">
        <f t="shared" si="38"/>
        <v>0.41688398088820738</v>
      </c>
      <c r="AU80" s="122">
        <f t="shared" si="39"/>
        <v>7.9300420160593136E-3</v>
      </c>
      <c r="AV80" s="123">
        <f t="shared" si="40"/>
        <v>4.7298551170695716E-2</v>
      </c>
      <c r="AW80" s="123">
        <f t="shared" si="41"/>
        <v>3.5444493226575904E-2</v>
      </c>
      <c r="AX80" s="123">
        <f t="shared" si="42"/>
        <v>0</v>
      </c>
      <c r="AY80" s="123">
        <f t="shared" si="43"/>
        <v>0</v>
      </c>
      <c r="AZ80" s="123">
        <f t="shared" si="44"/>
        <v>0</v>
      </c>
      <c r="BA80" s="123">
        <f t="shared" si="45"/>
        <v>0</v>
      </c>
      <c r="BB80" s="123">
        <f t="shared" si="46"/>
        <v>0.17906914640825214</v>
      </c>
      <c r="BC80" s="123">
        <f t="shared" si="47"/>
        <v>2.5215332877698168E-2</v>
      </c>
      <c r="BD80" s="123">
        <f t="shared" si="48"/>
        <v>1.3211911087776154E-2</v>
      </c>
      <c r="BE80" s="123">
        <f t="shared" si="49"/>
        <v>0</v>
      </c>
      <c r="BF80" s="123">
        <f t="shared" si="50"/>
        <v>0</v>
      </c>
      <c r="BG80" s="123">
        <f t="shared" si="51"/>
        <v>0</v>
      </c>
      <c r="BH80" s="123">
        <f t="shared" si="52"/>
        <v>0.63240652312650214</v>
      </c>
      <c r="BI80" s="123">
        <f t="shared" si="53"/>
        <v>4.6239425718643777E-2</v>
      </c>
      <c r="BJ80" s="123">
        <f t="shared" si="54"/>
        <v>2.1114616383856033E-2</v>
      </c>
      <c r="BK80" s="123">
        <f t="shared" si="55"/>
        <v>4.0856758373205744E-2</v>
      </c>
      <c r="BL80" s="123">
        <f t="shared" si="56"/>
        <v>7.8349282296650724E-2</v>
      </c>
      <c r="BM80" s="123">
        <f t="shared" si="57"/>
        <v>0.29328648325358853</v>
      </c>
      <c r="BN80" s="123">
        <f t="shared" si="58"/>
        <v>0.25313995215311003</v>
      </c>
      <c r="BO80" s="123">
        <f t="shared" si="59"/>
        <v>0.20084479665071769</v>
      </c>
      <c r="BP80" s="123"/>
      <c r="BQ80" s="123">
        <f t="shared" si="60"/>
        <v>0.60364767187762647</v>
      </c>
      <c r="BR80" s="123">
        <f t="shared" si="61"/>
        <v>0.46431844935370692</v>
      </c>
      <c r="BS80" s="123">
        <f t="shared" si="62"/>
        <v>0.74494904473944157</v>
      </c>
      <c r="BT80" s="123">
        <f t="shared" si="63"/>
        <v>0.68782151946715764</v>
      </c>
      <c r="BU80" s="123">
        <f t="shared" si="64"/>
        <v>0.62754029432375613</v>
      </c>
      <c r="BV80" s="123">
        <f t="shared" si="65"/>
        <v>0.86242450388265735</v>
      </c>
      <c r="BW80" s="123">
        <f t="shared" si="66"/>
        <v>0.40587702069799064</v>
      </c>
      <c r="BX80" s="118">
        <v>1.8507487112347598</v>
      </c>
      <c r="BY80" s="118">
        <v>2.3349677917083125</v>
      </c>
      <c r="BZ80" s="118">
        <v>0.48421908047355267</v>
      </c>
      <c r="CA80" s="141"/>
      <c r="CB80" s="141">
        <v>16.6656319137028</v>
      </c>
      <c r="CC80" s="141">
        <v>22.993612451812002</v>
      </c>
      <c r="CD80" s="141">
        <v>29.557316616023801</v>
      </c>
      <c r="CE80" s="141"/>
      <c r="CF80" s="126">
        <v>220937</v>
      </c>
      <c r="CG80" s="127">
        <v>6.0336481884964856E-2</v>
      </c>
      <c r="CH80" s="127">
        <v>5.2724147440731159E-2</v>
      </c>
      <c r="CI80" s="127">
        <v>7.4267665060360824E-2</v>
      </c>
      <c r="CJ80" s="127">
        <v>6.3876327326806592E-2</v>
      </c>
      <c r="CK80" s="127">
        <v>1.5735730116189759E-3</v>
      </c>
      <c r="CL80" s="127">
        <v>0</v>
      </c>
      <c r="CM80" s="124"/>
      <c r="CN80" s="127">
        <v>0.15836892415082104</v>
      </c>
      <c r="CO80" s="127">
        <v>0.27316617322532766</v>
      </c>
      <c r="CP80" s="127">
        <v>0.34747593350876294</v>
      </c>
      <c r="CQ80" s="127">
        <v>0.48610172700572468</v>
      </c>
      <c r="CR80" s="127">
        <v>5.3915074407658364E-3</v>
      </c>
      <c r="CS80" s="127">
        <v>3.0911301617160162E-2</v>
      </c>
      <c r="CT80" s="124"/>
      <c r="CU80" s="127">
        <v>0.17299729896540672</v>
      </c>
      <c r="CV80" s="127">
        <v>0.68923151956359474</v>
      </c>
      <c r="CW80" s="127">
        <v>0.93157414128195881</v>
      </c>
      <c r="CX80" s="127">
        <v>1.7089668503277191</v>
      </c>
      <c r="CY80" s="127">
        <v>4.1062692905554747E-3</v>
      </c>
      <c r="CZ80" s="127">
        <v>5.6359849179901306E-2</v>
      </c>
      <c r="DB80" s="128">
        <v>0.5488686447122828</v>
      </c>
      <c r="DC80" s="128">
        <v>0.58161946596987468</v>
      </c>
      <c r="DD80" s="128">
        <v>0.48350440477852719</v>
      </c>
      <c r="DE80" s="128">
        <v>-0.47471384511437398</v>
      </c>
      <c r="DF80" s="128">
        <v>-0.23553164668539031</v>
      </c>
      <c r="DG80" s="128"/>
      <c r="DH80" s="128"/>
      <c r="DI80" s="128"/>
      <c r="DJ80" s="128"/>
      <c r="DK80" s="128"/>
      <c r="DL80" s="128"/>
      <c r="DM80" s="128"/>
      <c r="DN80" s="128"/>
      <c r="DO80" s="128"/>
      <c r="DP80" s="128"/>
      <c r="DQ80" s="128"/>
      <c r="DR80" s="128"/>
      <c r="DS80" s="128"/>
      <c r="DT80" s="128"/>
    </row>
    <row r="81" spans="1:124" s="125" customFormat="1" x14ac:dyDescent="0.2">
      <c r="A81" s="124">
        <v>302</v>
      </c>
      <c r="B81" s="124" t="s">
        <v>11</v>
      </c>
      <c r="C81" s="124">
        <v>28</v>
      </c>
      <c r="D81" s="124" t="s">
        <v>12</v>
      </c>
      <c r="E81" s="124">
        <v>4</v>
      </c>
      <c r="F81" s="124" t="s">
        <v>13</v>
      </c>
      <c r="G81" s="117">
        <v>10</v>
      </c>
      <c r="H81" s="117">
        <v>12</v>
      </c>
      <c r="I81" s="124"/>
      <c r="J81" s="132">
        <v>377.08</v>
      </c>
      <c r="K81" s="118">
        <v>377.55</v>
      </c>
      <c r="L81" s="118"/>
      <c r="M81" s="119">
        <v>33164</v>
      </c>
      <c r="N81" s="119">
        <v>2489</v>
      </c>
      <c r="O81" s="119">
        <v>1817</v>
      </c>
      <c r="P81" s="119"/>
      <c r="Q81" s="119">
        <v>25508</v>
      </c>
      <c r="R81" s="119"/>
      <c r="S81" s="119"/>
      <c r="T81" s="119">
        <v>1250</v>
      </c>
      <c r="U81" s="119">
        <v>1236</v>
      </c>
      <c r="V81" s="119"/>
      <c r="W81" s="119"/>
      <c r="X81" s="119"/>
      <c r="Y81" s="119"/>
      <c r="Z81" s="119">
        <v>5129</v>
      </c>
      <c r="AA81" s="119"/>
      <c r="AB81" s="119"/>
      <c r="AC81" s="119"/>
      <c r="AD81" s="119"/>
      <c r="AE81" s="119"/>
      <c r="AF81" s="119">
        <v>19125</v>
      </c>
      <c r="AG81" s="119">
        <v>1633</v>
      </c>
      <c r="AH81" s="119"/>
      <c r="AI81" s="119"/>
      <c r="AJ81" s="119"/>
      <c r="AK81" s="120"/>
      <c r="AL81" s="119">
        <v>3100</v>
      </c>
      <c r="AM81" s="119">
        <v>3189</v>
      </c>
      <c r="AN81" s="119">
        <v>2006</v>
      </c>
      <c r="AO81" s="121"/>
      <c r="AP81" s="122">
        <f t="shared" si="34"/>
        <v>0.52659658928514719</v>
      </c>
      <c r="AQ81" s="122">
        <f t="shared" si="35"/>
        <v>3.9521737749690367E-2</v>
      </c>
      <c r="AR81" s="122">
        <f t="shared" si="36"/>
        <v>2.8851344914096987E-2</v>
      </c>
      <c r="AS81" s="122">
        <f t="shared" si="37"/>
        <v>0</v>
      </c>
      <c r="AT81" s="122">
        <f t="shared" si="38"/>
        <v>0.40503032805106542</v>
      </c>
      <c r="AU81" s="122">
        <f t="shared" si="39"/>
        <v>0</v>
      </c>
      <c r="AV81" s="123">
        <f t="shared" si="40"/>
        <v>4.4055968702639836E-2</v>
      </c>
      <c r="AW81" s="123">
        <f t="shared" si="41"/>
        <v>4.3562541853170267E-2</v>
      </c>
      <c r="AX81" s="123">
        <f t="shared" si="42"/>
        <v>0</v>
      </c>
      <c r="AY81" s="123">
        <f t="shared" si="43"/>
        <v>0</v>
      </c>
      <c r="AZ81" s="123">
        <f t="shared" si="44"/>
        <v>0</v>
      </c>
      <c r="BA81" s="123">
        <f t="shared" si="45"/>
        <v>0</v>
      </c>
      <c r="BB81" s="123">
        <f t="shared" si="46"/>
        <v>0.18077045078067178</v>
      </c>
      <c r="BC81" s="123">
        <f t="shared" si="47"/>
        <v>0</v>
      </c>
      <c r="BD81" s="123">
        <f t="shared" si="48"/>
        <v>0</v>
      </c>
      <c r="BE81" s="123">
        <f t="shared" si="49"/>
        <v>0</v>
      </c>
      <c r="BF81" s="123">
        <f t="shared" si="50"/>
        <v>0</v>
      </c>
      <c r="BG81" s="123">
        <f t="shared" si="51"/>
        <v>0</v>
      </c>
      <c r="BH81" s="123">
        <f t="shared" si="52"/>
        <v>0.67405632115038949</v>
      </c>
      <c r="BI81" s="123">
        <f t="shared" si="53"/>
        <v>5.7554717513128677E-2</v>
      </c>
      <c r="BJ81" s="123">
        <f t="shared" si="54"/>
        <v>0</v>
      </c>
      <c r="BK81" s="123">
        <f t="shared" si="55"/>
        <v>0</v>
      </c>
      <c r="BL81" s="123">
        <f t="shared" si="56"/>
        <v>0</v>
      </c>
      <c r="BM81" s="123">
        <f t="shared" si="57"/>
        <v>0.37371910789632307</v>
      </c>
      <c r="BN81" s="123">
        <f t="shared" si="58"/>
        <v>0.3844484629294756</v>
      </c>
      <c r="BO81" s="123">
        <f t="shared" si="59"/>
        <v>0.24183242917420134</v>
      </c>
      <c r="BP81" s="123"/>
      <c r="BQ81" s="123">
        <f t="shared" si="60"/>
        <v>0.42196934509986062</v>
      </c>
      <c r="BR81" s="123">
        <f t="shared" si="61"/>
        <v>0.51178992497320475</v>
      </c>
      <c r="BS81" s="123">
        <f t="shared" si="62"/>
        <v>0.76493348564690278</v>
      </c>
      <c r="BT81" s="123">
        <f t="shared" si="63"/>
        <v>0.71522064323111445</v>
      </c>
      <c r="BU81" s="123">
        <f t="shared" si="64"/>
        <v>1</v>
      </c>
      <c r="BV81" s="123">
        <f t="shared" si="65"/>
        <v>1</v>
      </c>
      <c r="BW81" s="123">
        <f t="shared" si="66"/>
        <v>0.38614051973051017</v>
      </c>
      <c r="BX81" s="118">
        <v>1.7173457397821461</v>
      </c>
      <c r="BY81" s="118">
        <v>1.856236589910405</v>
      </c>
      <c r="BZ81" s="118">
        <v>0.13889085012825886</v>
      </c>
      <c r="CA81" s="141"/>
      <c r="CB81" s="141">
        <v>1.8909129265272799</v>
      </c>
      <c r="CC81" s="141">
        <v>10.074905591155201</v>
      </c>
      <c r="CD81" s="141">
        <v>16.464557696412999</v>
      </c>
      <c r="CE81" s="141"/>
      <c r="CF81" s="126">
        <v>28373</v>
      </c>
      <c r="CG81" s="127">
        <v>6.269020509860089E-2</v>
      </c>
      <c r="CH81" s="127">
        <v>6.4142643891120926E-2</v>
      </c>
      <c r="CI81" s="127">
        <v>0.10183179007099616</v>
      </c>
      <c r="CJ81" s="127"/>
      <c r="CK81" s="127">
        <v>1.8566373315430454E-3</v>
      </c>
      <c r="CL81" s="127"/>
      <c r="CM81" s="124"/>
      <c r="CN81" s="127">
        <v>0.16454688815281629</v>
      </c>
      <c r="CO81" s="127">
        <v>0.33232591559662517</v>
      </c>
      <c r="CP81" s="127">
        <v>0.4764401343037975</v>
      </c>
      <c r="CQ81" s="127"/>
      <c r="CR81" s="127">
        <v>6.3613660846401129E-3</v>
      </c>
      <c r="CS81" s="127"/>
      <c r="CT81" s="124"/>
      <c r="CU81" s="127">
        <v>0.17974591515498733</v>
      </c>
      <c r="CV81" s="127">
        <v>0.838498753680193</v>
      </c>
      <c r="CW81" s="127">
        <v>1.2773238840011008</v>
      </c>
      <c r="CX81" s="127"/>
      <c r="CY81" s="127">
        <v>4.8449311229418219E-3</v>
      </c>
      <c r="CZ81" s="127"/>
      <c r="DB81" s="128">
        <v>0.54675762685880724</v>
      </c>
      <c r="DC81" s="128">
        <v>0.57018661077246313</v>
      </c>
      <c r="DD81" s="128">
        <v>0.48251695282066082</v>
      </c>
      <c r="DE81" s="128">
        <v>-0.50389947332860174</v>
      </c>
      <c r="DF81" s="128">
        <v>-0.24399352975521038</v>
      </c>
      <c r="DG81" s="128"/>
      <c r="DH81" s="128"/>
      <c r="DI81" s="128"/>
      <c r="DJ81" s="128"/>
      <c r="DK81" s="128"/>
      <c r="DL81" s="128"/>
      <c r="DM81" s="128"/>
      <c r="DN81" s="128"/>
      <c r="DO81" s="128"/>
      <c r="DP81" s="128"/>
      <c r="DQ81" s="128"/>
      <c r="DR81" s="128"/>
      <c r="DS81" s="128"/>
      <c r="DT81" s="128"/>
    </row>
    <row r="82" spans="1:124" s="125" customFormat="1" x14ac:dyDescent="0.2">
      <c r="A82" s="124">
        <v>302</v>
      </c>
      <c r="B82" s="124" t="s">
        <v>11</v>
      </c>
      <c r="C82" s="124">
        <v>29</v>
      </c>
      <c r="D82" s="124" t="s">
        <v>14</v>
      </c>
      <c r="E82" s="124">
        <v>1</v>
      </c>
      <c r="F82" s="124" t="s">
        <v>15</v>
      </c>
      <c r="G82" s="117">
        <v>41</v>
      </c>
      <c r="H82" s="117">
        <v>42</v>
      </c>
      <c r="I82" s="124"/>
      <c r="J82" s="118">
        <v>376.21</v>
      </c>
      <c r="K82" s="118">
        <v>378.21</v>
      </c>
      <c r="L82" s="118"/>
      <c r="M82" s="119">
        <v>942911</v>
      </c>
      <c r="N82" s="119">
        <v>128454</v>
      </c>
      <c r="O82" s="119">
        <v>122749</v>
      </c>
      <c r="P82" s="119">
        <v>41046</v>
      </c>
      <c r="Q82" s="119">
        <v>1091068</v>
      </c>
      <c r="R82" s="119">
        <v>25491</v>
      </c>
      <c r="S82" s="119"/>
      <c r="T82" s="119">
        <v>38685</v>
      </c>
      <c r="U82" s="119">
        <v>21483</v>
      </c>
      <c r="V82" s="119">
        <v>1748</v>
      </c>
      <c r="W82" s="119">
        <v>1400</v>
      </c>
      <c r="X82" s="119"/>
      <c r="Y82" s="119"/>
      <c r="Z82" s="119">
        <v>90245</v>
      </c>
      <c r="AA82" s="119">
        <v>16499</v>
      </c>
      <c r="AB82" s="119">
        <v>11370</v>
      </c>
      <c r="AC82" s="119">
        <v>4975</v>
      </c>
      <c r="AD82" s="119">
        <v>3108</v>
      </c>
      <c r="AE82" s="119">
        <v>1221</v>
      </c>
      <c r="AF82" s="119">
        <v>352800</v>
      </c>
      <c r="AG82" s="119">
        <v>33683</v>
      </c>
      <c r="AH82" s="119">
        <v>16395</v>
      </c>
      <c r="AI82" s="119">
        <v>3026</v>
      </c>
      <c r="AJ82" s="119">
        <v>8269</v>
      </c>
      <c r="AK82" s="129">
        <v>14674</v>
      </c>
      <c r="AL82" s="119">
        <v>33237</v>
      </c>
      <c r="AM82" s="119">
        <v>30367</v>
      </c>
      <c r="AN82" s="119">
        <v>35173</v>
      </c>
      <c r="AO82" s="121"/>
      <c r="AP82" s="122">
        <f t="shared" si="34"/>
        <v>0.40094543608313749</v>
      </c>
      <c r="AQ82" s="122">
        <f t="shared" si="35"/>
        <v>5.4621321680013643E-2</v>
      </c>
      <c r="AR82" s="122">
        <f t="shared" si="36"/>
        <v>5.2195436614663575E-2</v>
      </c>
      <c r="AS82" s="122">
        <f t="shared" si="37"/>
        <v>1.7453615844409982E-2</v>
      </c>
      <c r="AT82" s="122">
        <f t="shared" si="38"/>
        <v>0.46394488457166866</v>
      </c>
      <c r="AU82" s="122">
        <f t="shared" si="39"/>
        <v>1.0839305206106683E-2</v>
      </c>
      <c r="AV82" s="123">
        <f t="shared" si="40"/>
        <v>6.5168830818783982E-2</v>
      </c>
      <c r="AW82" s="123">
        <f t="shared" si="41"/>
        <v>3.6190306125886945E-2</v>
      </c>
      <c r="AX82" s="123">
        <f t="shared" si="42"/>
        <v>2.9446844066494614E-3</v>
      </c>
      <c r="AY82" s="123">
        <f t="shared" si="43"/>
        <v>2.3584428886208502E-3</v>
      </c>
      <c r="AZ82" s="123">
        <f t="shared" si="44"/>
        <v>0</v>
      </c>
      <c r="BA82" s="123">
        <f t="shared" si="45"/>
        <v>0</v>
      </c>
      <c r="BB82" s="123">
        <f t="shared" si="46"/>
        <v>0.15202691320256329</v>
      </c>
      <c r="BC82" s="123">
        <f t="shared" si="47"/>
        <v>2.7794249442396717E-2</v>
      </c>
      <c r="BD82" s="123">
        <f t="shared" si="48"/>
        <v>1.9153925459727904E-2</v>
      </c>
      <c r="BE82" s="123">
        <f t="shared" si="49"/>
        <v>8.3808952649205206E-3</v>
      </c>
      <c r="BF82" s="123">
        <f t="shared" si="50"/>
        <v>5.2357432127382872E-3</v>
      </c>
      <c r="BG82" s="123">
        <f t="shared" si="51"/>
        <v>2.0568991192900414E-3</v>
      </c>
      <c r="BH82" s="123">
        <f t="shared" si="52"/>
        <v>0.5943276079324542</v>
      </c>
      <c r="BI82" s="123">
        <f t="shared" si="53"/>
        <v>5.6742451298154348E-2</v>
      </c>
      <c r="BJ82" s="123">
        <f t="shared" si="54"/>
        <v>2.7619050827813452E-2</v>
      </c>
      <c r="BK82" s="123">
        <f t="shared" si="55"/>
        <v>2.4257290814935949E-2</v>
      </c>
      <c r="BL82" s="123">
        <f t="shared" si="56"/>
        <v>6.6286694563352733E-2</v>
      </c>
      <c r="BM82" s="123">
        <f t="shared" si="57"/>
        <v>0.26643740079842237</v>
      </c>
      <c r="BN82" s="123">
        <f t="shared" si="58"/>
        <v>0.24343065108300066</v>
      </c>
      <c r="BO82" s="123">
        <f t="shared" si="59"/>
        <v>0.28195693649495773</v>
      </c>
      <c r="BP82" s="123"/>
      <c r="BQ82" s="123">
        <f t="shared" si="60"/>
        <v>0.59572606533643857</v>
      </c>
      <c r="BR82" s="123">
        <f t="shared" si="61"/>
        <v>0.32264617142005736</v>
      </c>
      <c r="BS82" s="123">
        <f t="shared" si="62"/>
        <v>0.73748549294691779</v>
      </c>
      <c r="BT82" s="123">
        <f t="shared" si="63"/>
        <v>0.67883751000554149</v>
      </c>
      <c r="BU82" s="123">
        <f t="shared" si="64"/>
        <v>0.75692949987087887</v>
      </c>
      <c r="BV82" s="123">
        <f t="shared" si="65"/>
        <v>0.89738534777236734</v>
      </c>
      <c r="BW82" s="123">
        <f t="shared" si="66"/>
        <v>0.51298019426537933</v>
      </c>
      <c r="BX82" s="118">
        <v>2.0779918859353521</v>
      </c>
      <c r="BY82" s="118">
        <v>2.3095242188294414</v>
      </c>
      <c r="BZ82" s="118">
        <v>0.23153233289408925</v>
      </c>
      <c r="CA82" s="141"/>
      <c r="CB82" s="141">
        <v>16.0668785483421</v>
      </c>
      <c r="CC82" s="141">
        <v>22.4492009358611</v>
      </c>
      <c r="CD82" s="141">
        <v>28.915422259126299</v>
      </c>
      <c r="CE82" s="141"/>
      <c r="CF82" s="126">
        <v>593612</v>
      </c>
      <c r="CG82" s="127">
        <v>4.6131046683260672E-2</v>
      </c>
      <c r="CH82" s="127">
        <v>2.6002884973453533E-2</v>
      </c>
      <c r="CI82" s="127">
        <v>3.1536809621227062E-2</v>
      </c>
      <c r="CJ82" s="127">
        <v>5.039627911416459E-2</v>
      </c>
      <c r="CK82" s="127">
        <v>9.081322149783515E-4</v>
      </c>
      <c r="CL82" s="127">
        <v>0</v>
      </c>
      <c r="CM82" s="124"/>
      <c r="CN82" s="127">
        <v>0.12108303309941235</v>
      </c>
      <c r="CO82" s="127">
        <v>0.13472211360082209</v>
      </c>
      <c r="CP82" s="127">
        <v>0.14755119006525513</v>
      </c>
      <c r="CQ82" s="127">
        <v>0.38351795316474196</v>
      </c>
      <c r="CR82" s="127">
        <v>3.1115185365421768E-3</v>
      </c>
      <c r="CS82" s="127">
        <v>1.4524617459762268E-2</v>
      </c>
      <c r="CT82" s="124"/>
      <c r="CU82" s="127">
        <v>0.13226734846533764</v>
      </c>
      <c r="CV82" s="127">
        <v>0.33992029825493952</v>
      </c>
      <c r="CW82" s="127">
        <v>0.39558098827786786</v>
      </c>
      <c r="CX82" s="127">
        <v>1.3483175065048969</v>
      </c>
      <c r="CY82" s="127">
        <v>2.3697886266447186E-3</v>
      </c>
      <c r="CZ82" s="127">
        <v>2.6482393383704055E-2</v>
      </c>
      <c r="DB82" s="133">
        <v>0.29959222835212279</v>
      </c>
      <c r="DC82" s="128">
        <v>0.57354147167053782</v>
      </c>
      <c r="DD82" s="128">
        <v>0.51430344550710261</v>
      </c>
      <c r="DE82" s="128">
        <v>-0.40356856799840385</v>
      </c>
      <c r="DF82" s="128">
        <v>-0.24155299547698367</v>
      </c>
      <c r="DG82" s="128"/>
      <c r="DH82" s="128"/>
      <c r="DI82" s="128">
        <v>19.643965344193912</v>
      </c>
      <c r="DJ82" s="128">
        <v>0.4891117929024304</v>
      </c>
      <c r="DK82" s="128"/>
      <c r="DL82" s="128"/>
      <c r="DM82" s="128">
        <v>19.750930889122884</v>
      </c>
      <c r="DN82" s="128">
        <v>0.41085390603816746</v>
      </c>
      <c r="DO82" s="128"/>
      <c r="DP82" s="128"/>
      <c r="DQ82" s="128"/>
      <c r="DR82" s="128"/>
      <c r="DS82" s="128"/>
      <c r="DT82" s="128"/>
    </row>
    <row r="83" spans="1:124" s="125" customFormat="1" x14ac:dyDescent="0.2">
      <c r="A83" s="124">
        <v>302</v>
      </c>
      <c r="B83" s="124" t="s">
        <v>11</v>
      </c>
      <c r="C83" s="124">
        <v>29</v>
      </c>
      <c r="D83" s="124" t="s">
        <v>14</v>
      </c>
      <c r="E83" s="124">
        <v>1</v>
      </c>
      <c r="F83" s="124" t="s">
        <v>15</v>
      </c>
      <c r="G83" s="117">
        <v>61</v>
      </c>
      <c r="H83" s="117">
        <v>62</v>
      </c>
      <c r="I83" s="124"/>
      <c r="J83" s="118">
        <v>376.41</v>
      </c>
      <c r="K83" s="118">
        <v>378.41</v>
      </c>
      <c r="L83" s="118"/>
      <c r="M83" s="119">
        <v>1493598</v>
      </c>
      <c r="N83" s="119">
        <v>149582</v>
      </c>
      <c r="O83" s="119">
        <v>130017</v>
      </c>
      <c r="P83" s="119">
        <v>77080</v>
      </c>
      <c r="Q83" s="119">
        <v>1368104</v>
      </c>
      <c r="R83" s="119">
        <v>23528</v>
      </c>
      <c r="S83" s="119"/>
      <c r="T83" s="119">
        <v>52238</v>
      </c>
      <c r="U83" s="119">
        <v>31007</v>
      </c>
      <c r="V83" s="119">
        <v>1892</v>
      </c>
      <c r="W83" s="119">
        <v>1609</v>
      </c>
      <c r="X83" s="119"/>
      <c r="Y83" s="119"/>
      <c r="Z83" s="119">
        <v>184284</v>
      </c>
      <c r="AA83" s="119">
        <v>26035</v>
      </c>
      <c r="AB83" s="119">
        <v>17466</v>
      </c>
      <c r="AC83" s="119">
        <v>6506</v>
      </c>
      <c r="AD83" s="119">
        <v>5205</v>
      </c>
      <c r="AE83" s="119">
        <v>1001</v>
      </c>
      <c r="AF83" s="119">
        <v>642800</v>
      </c>
      <c r="AG83" s="119">
        <v>63624</v>
      </c>
      <c r="AH83" s="119">
        <v>33154</v>
      </c>
      <c r="AI83" s="119">
        <v>6350</v>
      </c>
      <c r="AJ83" s="119">
        <v>18045</v>
      </c>
      <c r="AK83" s="129">
        <v>28942</v>
      </c>
      <c r="AL83" s="119">
        <v>58577</v>
      </c>
      <c r="AM83" s="119">
        <v>59142</v>
      </c>
      <c r="AN83" s="119">
        <v>83000</v>
      </c>
      <c r="AO83" s="121"/>
      <c r="AP83" s="122">
        <f t="shared" si="34"/>
        <v>0.46071558455218825</v>
      </c>
      <c r="AQ83" s="122">
        <f t="shared" si="35"/>
        <v>4.6140098318614126E-2</v>
      </c>
      <c r="AR83" s="122">
        <f t="shared" si="36"/>
        <v>4.0105073893190707E-2</v>
      </c>
      <c r="AS83" s="122">
        <f t="shared" si="37"/>
        <v>2.3776114628757315E-2</v>
      </c>
      <c r="AT83" s="122">
        <f t="shared" si="38"/>
        <v>0.42200567628517643</v>
      </c>
      <c r="AU83" s="122">
        <f t="shared" si="39"/>
        <v>7.2574523220731981E-3</v>
      </c>
      <c r="AV83" s="123">
        <f t="shared" si="40"/>
        <v>4.8966040226054795E-2</v>
      </c>
      <c r="AW83" s="123">
        <f t="shared" si="41"/>
        <v>2.906485717847699E-2</v>
      </c>
      <c r="AX83" s="123">
        <f t="shared" si="42"/>
        <v>1.773493397674024E-3</v>
      </c>
      <c r="AY83" s="123">
        <f t="shared" si="43"/>
        <v>1.508219279522994E-3</v>
      </c>
      <c r="AZ83" s="123">
        <f t="shared" si="44"/>
        <v>0</v>
      </c>
      <c r="BA83" s="123">
        <f t="shared" si="45"/>
        <v>0</v>
      </c>
      <c r="BB83" s="123">
        <f t="shared" si="46"/>
        <v>0.17274125649945024</v>
      </c>
      <c r="BC83" s="123">
        <f t="shared" si="47"/>
        <v>2.4404281505519671E-2</v>
      </c>
      <c r="BD83" s="123">
        <f t="shared" si="48"/>
        <v>1.6372006175356502E-2</v>
      </c>
      <c r="BE83" s="123">
        <f t="shared" si="49"/>
        <v>6.0984926243484146E-3</v>
      </c>
      <c r="BF83" s="123">
        <f t="shared" si="50"/>
        <v>4.8789815723537504E-3</v>
      </c>
      <c r="BG83" s="123">
        <f t="shared" si="51"/>
        <v>9.3830173946707091E-4</v>
      </c>
      <c r="BH83" s="123">
        <f t="shared" si="52"/>
        <v>0.60253782030912406</v>
      </c>
      <c r="BI83" s="123">
        <f t="shared" si="53"/>
        <v>5.9638871000852064E-2</v>
      </c>
      <c r="BJ83" s="123">
        <f t="shared" si="54"/>
        <v>3.1077378491799468E-2</v>
      </c>
      <c r="BK83" s="123">
        <f t="shared" si="55"/>
        <v>2.4994489403910948E-2</v>
      </c>
      <c r="BL83" s="123">
        <f t="shared" si="56"/>
        <v>7.1027647447806777E-2</v>
      </c>
      <c r="BM83" s="123">
        <f t="shared" si="57"/>
        <v>0.2305672765059672</v>
      </c>
      <c r="BN83" s="123">
        <f t="shared" si="58"/>
        <v>0.23279119564190573</v>
      </c>
      <c r="BO83" s="123">
        <f t="shared" si="59"/>
        <v>0.32669962527946594</v>
      </c>
      <c r="BP83" s="123"/>
      <c r="BQ83" s="123">
        <f t="shared" si="60"/>
        <v>0.60657746964153736</v>
      </c>
      <c r="BR83" s="123">
        <f t="shared" si="61"/>
        <v>0.40632545125382519</v>
      </c>
      <c r="BS83" s="123">
        <f t="shared" si="62"/>
        <v>0.74048805982552557</v>
      </c>
      <c r="BT83" s="123">
        <f t="shared" si="63"/>
        <v>0.68648517029702127</v>
      </c>
      <c r="BU83" s="123">
        <f t="shared" si="64"/>
        <v>0.77284789794683184</v>
      </c>
      <c r="BV83" s="123">
        <f t="shared" si="65"/>
        <v>0.89163268388460959</v>
      </c>
      <c r="BW83" s="123">
        <f t="shared" si="66"/>
        <v>0.5589526708509549</v>
      </c>
      <c r="BX83" s="118">
        <v>1.8929587474540464</v>
      </c>
      <c r="BY83" s="118">
        <v>2.3444836209427606</v>
      </c>
      <c r="BZ83" s="118">
        <v>0.45152487348871428</v>
      </c>
      <c r="CA83" s="141"/>
      <c r="CB83" s="141">
        <v>16.902283695677401</v>
      </c>
      <c r="CC83" s="141">
        <v>23.217648288691802</v>
      </c>
      <c r="CD83" s="141">
        <v>29.805634729365799</v>
      </c>
      <c r="CE83" s="141"/>
      <c r="CF83" s="126">
        <v>1066821</v>
      </c>
      <c r="CG83" s="127">
        <v>5.2338246916861168E-2</v>
      </c>
      <c r="CH83" s="127">
        <v>4.0130883035157973E-2</v>
      </c>
      <c r="CI83" s="127">
        <v>5.3508707717783058E-2</v>
      </c>
      <c r="CJ83" s="127">
        <v>4.8229914464322773E-2</v>
      </c>
      <c r="CK83" s="127">
        <v>1.3015794173403482E-3</v>
      </c>
      <c r="CL83" s="127">
        <v>0</v>
      </c>
      <c r="CM83" s="124"/>
      <c r="CN83" s="127">
        <v>0.13737545838297854</v>
      </c>
      <c r="CO83" s="127">
        <v>0.20791990537524568</v>
      </c>
      <c r="CP83" s="127">
        <v>0.25035105318004569</v>
      </c>
      <c r="CQ83" s="127">
        <v>0.36703182063829787</v>
      </c>
      <c r="CR83" s="127">
        <v>4.4595802428755412E-3</v>
      </c>
      <c r="CS83" s="127">
        <v>2.8281044738902583E-2</v>
      </c>
      <c r="CT83" s="124"/>
      <c r="CU83" s="127">
        <v>0.15006468833340697</v>
      </c>
      <c r="CV83" s="127">
        <v>0.52460724048394869</v>
      </c>
      <c r="CW83" s="127">
        <v>0.67118480704607864</v>
      </c>
      <c r="CX83" s="127">
        <v>1.2903579223015049</v>
      </c>
      <c r="CY83" s="127">
        <v>3.3964967314385453E-3</v>
      </c>
      <c r="CZ83" s="127">
        <v>5.1564163679530775E-2</v>
      </c>
      <c r="DB83" s="133">
        <v>0.40061475409836067</v>
      </c>
      <c r="DC83" s="128">
        <v>0.56358188485311256</v>
      </c>
      <c r="DD83" s="128">
        <v>0.47188803949197428</v>
      </c>
      <c r="DE83" s="128">
        <v>-0.46564897945679123</v>
      </c>
      <c r="DF83" s="128">
        <v>-0.24914515019199926</v>
      </c>
      <c r="DG83" s="128"/>
      <c r="DH83" s="128"/>
      <c r="DI83" s="128">
        <v>16.993002468248395</v>
      </c>
      <c r="DJ83" s="128">
        <v>0.45762785042945064</v>
      </c>
      <c r="DK83" s="128"/>
      <c r="DL83" s="128"/>
      <c r="DM83" s="128">
        <v>17.524122073328655</v>
      </c>
      <c r="DN83" s="128">
        <v>0.38440739436058519</v>
      </c>
      <c r="DO83" s="128"/>
      <c r="DP83" s="128"/>
      <c r="DQ83" s="128"/>
      <c r="DR83" s="128"/>
      <c r="DS83" s="128"/>
      <c r="DT83" s="128"/>
    </row>
    <row r="84" spans="1:124" s="125" customFormat="1" x14ac:dyDescent="0.2">
      <c r="A84" s="124">
        <v>302</v>
      </c>
      <c r="B84" s="124" t="s">
        <v>11</v>
      </c>
      <c r="C84" s="124">
        <v>29</v>
      </c>
      <c r="D84" s="124" t="s">
        <v>14</v>
      </c>
      <c r="E84" s="124">
        <v>1</v>
      </c>
      <c r="F84" s="124" t="s">
        <v>15</v>
      </c>
      <c r="G84" s="117">
        <v>81</v>
      </c>
      <c r="H84" s="117">
        <v>82</v>
      </c>
      <c r="I84" s="124"/>
      <c r="J84" s="118">
        <v>376.61</v>
      </c>
      <c r="K84" s="118">
        <v>378.61</v>
      </c>
      <c r="L84" s="118"/>
      <c r="M84" s="119">
        <v>800087</v>
      </c>
      <c r="N84" s="119">
        <v>104396</v>
      </c>
      <c r="O84" s="119">
        <v>93113</v>
      </c>
      <c r="P84" s="119">
        <v>43236</v>
      </c>
      <c r="Q84" s="119">
        <v>800615</v>
      </c>
      <c r="R84" s="119">
        <v>20369</v>
      </c>
      <c r="S84" s="119"/>
      <c r="T84" s="119">
        <v>28889</v>
      </c>
      <c r="U84" s="119">
        <v>19897</v>
      </c>
      <c r="V84" s="119">
        <v>1204</v>
      </c>
      <c r="W84" s="119">
        <v>1210</v>
      </c>
      <c r="X84" s="119"/>
      <c r="Y84" s="119"/>
      <c r="Z84" s="119">
        <v>94036</v>
      </c>
      <c r="AA84" s="119">
        <v>16268</v>
      </c>
      <c r="AB84" s="119">
        <v>9777</v>
      </c>
      <c r="AC84" s="119">
        <v>3286</v>
      </c>
      <c r="AD84" s="119">
        <v>3102</v>
      </c>
      <c r="AE84" s="119"/>
      <c r="AF84" s="119">
        <v>374760</v>
      </c>
      <c r="AG84" s="119">
        <v>33877</v>
      </c>
      <c r="AH84" s="119">
        <v>16418</v>
      </c>
      <c r="AI84" s="119">
        <v>4084</v>
      </c>
      <c r="AJ84" s="119">
        <v>9870</v>
      </c>
      <c r="AK84" s="120">
        <v>16241</v>
      </c>
      <c r="AL84" s="119">
        <v>39401</v>
      </c>
      <c r="AM84" s="119">
        <v>35181</v>
      </c>
      <c r="AN84" s="119">
        <v>36353</v>
      </c>
      <c r="AO84" s="121"/>
      <c r="AP84" s="122">
        <f t="shared" si="34"/>
        <v>0.42973473211101421</v>
      </c>
      <c r="AQ84" s="122">
        <f t="shared" si="35"/>
        <v>5.6072136022034404E-2</v>
      </c>
      <c r="AR84" s="122">
        <f t="shared" si="36"/>
        <v>5.0011923842098252E-2</v>
      </c>
      <c r="AS84" s="122">
        <f t="shared" si="37"/>
        <v>2.3222488151353301E-2</v>
      </c>
      <c r="AT84" s="122">
        <f t="shared" si="38"/>
        <v>0.43001832619335101</v>
      </c>
      <c r="AU84" s="122">
        <f t="shared" si="39"/>
        <v>1.0940393680148843E-2</v>
      </c>
      <c r="AV84" s="123">
        <f t="shared" si="40"/>
        <v>4.7930727828989723E-2</v>
      </c>
      <c r="AW84" s="123">
        <f t="shared" si="41"/>
        <v>3.301179312587519E-2</v>
      </c>
      <c r="AX84" s="123">
        <f t="shared" si="42"/>
        <v>1.9975975736821498E-3</v>
      </c>
      <c r="AY84" s="123">
        <f t="shared" si="43"/>
        <v>2.0075523788666122E-3</v>
      </c>
      <c r="AZ84" s="123">
        <f t="shared" si="44"/>
        <v>0</v>
      </c>
      <c r="BA84" s="123">
        <f t="shared" si="45"/>
        <v>0</v>
      </c>
      <c r="BB84" s="123">
        <f t="shared" si="46"/>
        <v>0.15601834338768658</v>
      </c>
      <c r="BC84" s="123">
        <f t="shared" si="47"/>
        <v>2.6990795123472768E-2</v>
      </c>
      <c r="BD84" s="123">
        <f t="shared" si="48"/>
        <v>1.6221355048081709E-2</v>
      </c>
      <c r="BE84" s="123">
        <f t="shared" si="49"/>
        <v>5.4519149726906515E-3</v>
      </c>
      <c r="BF84" s="123">
        <f t="shared" si="50"/>
        <v>5.1466342803671329E-3</v>
      </c>
      <c r="BG84" s="123">
        <f t="shared" si="51"/>
        <v>0</v>
      </c>
      <c r="BH84" s="123">
        <f t="shared" si="52"/>
        <v>0.62177713182153027</v>
      </c>
      <c r="BI84" s="123">
        <f t="shared" si="53"/>
        <v>5.6206489205672915E-2</v>
      </c>
      <c r="BJ84" s="123">
        <f t="shared" si="54"/>
        <v>2.7239665253084331E-2</v>
      </c>
      <c r="BK84" s="123">
        <f t="shared" si="55"/>
        <v>2.8937858711825977E-2</v>
      </c>
      <c r="BL84" s="123">
        <f t="shared" si="56"/>
        <v>6.9935520442145543E-2</v>
      </c>
      <c r="BM84" s="123">
        <f t="shared" si="57"/>
        <v>0.27918231417841705</v>
      </c>
      <c r="BN84" s="123">
        <f t="shared" si="58"/>
        <v>0.24928080493162333</v>
      </c>
      <c r="BO84" s="123">
        <f t="shared" si="59"/>
        <v>0.25758520513002198</v>
      </c>
      <c r="BP84" s="123"/>
      <c r="BQ84" s="123">
        <f t="shared" si="60"/>
        <v>0.60018995534517483</v>
      </c>
      <c r="BR84" s="123">
        <f t="shared" si="61"/>
        <v>0.40004795929454873</v>
      </c>
      <c r="BS84" s="123">
        <f t="shared" si="62"/>
        <v>0.75786427604799056</v>
      </c>
      <c r="BT84" s="123">
        <f t="shared" si="63"/>
        <v>0.70199494239955029</v>
      </c>
      <c r="BU84" s="123">
        <f t="shared" si="64"/>
        <v>0.7226230942016022</v>
      </c>
      <c r="BV84" s="123">
        <f t="shared" si="65"/>
        <v>0.88826878267901921</v>
      </c>
      <c r="BW84" s="123">
        <f t="shared" si="66"/>
        <v>0.48074532518712476</v>
      </c>
      <c r="BX84" s="118">
        <v>1.9567771466138437</v>
      </c>
      <c r="BY84" s="118">
        <v>2.3238106362750623</v>
      </c>
      <c r="BZ84" s="118">
        <v>0.36703348966121863</v>
      </c>
      <c r="CA84" s="141"/>
      <c r="CB84" s="141">
        <v>16.383874651707298</v>
      </c>
      <c r="CC84" s="141">
        <v>22.753268333220401</v>
      </c>
      <c r="CD84" s="141">
        <v>29.262399891021499</v>
      </c>
      <c r="CE84" s="141"/>
      <c r="CF84" s="126">
        <v>602724</v>
      </c>
      <c r="CG84" s="127">
        <v>5.5200448992822032E-2</v>
      </c>
      <c r="CH84" s="127">
        <v>3.2486365188896124E-2</v>
      </c>
      <c r="CI84" s="127">
        <v>4.2212513557634272E-2</v>
      </c>
      <c r="CJ84" s="127">
        <v>4.8577998659450457E-2</v>
      </c>
      <c r="CK84" s="127">
        <v>1.2565882409947353E-3</v>
      </c>
      <c r="CL84" s="127">
        <v>0</v>
      </c>
      <c r="CM84" s="124"/>
      <c r="CN84" s="127">
        <v>0.14488805854313344</v>
      </c>
      <c r="CO84" s="127">
        <v>0.1683133154618951</v>
      </c>
      <c r="CP84" s="127">
        <v>0.19749957861566056</v>
      </c>
      <c r="CQ84" s="127">
        <v>0.3696807570358035</v>
      </c>
      <c r="CR84" s="127">
        <v>4.3054277121412909E-3</v>
      </c>
      <c r="CS84" s="127">
        <v>1.8456004236025333E-2</v>
      </c>
      <c r="CT84" s="124"/>
      <c r="CU84" s="127">
        <v>0.15827121965186286</v>
      </c>
      <c r="CV84" s="127">
        <v>0.42467499108280016</v>
      </c>
      <c r="CW84" s="127">
        <v>0.52949134777356544</v>
      </c>
      <c r="CX84" s="127">
        <v>1.2996706736053287</v>
      </c>
      <c r="CY84" s="127">
        <v>3.2790913842383664E-3</v>
      </c>
      <c r="CZ84" s="127">
        <v>3.3650398423486667E-2</v>
      </c>
      <c r="DB84" s="133">
        <v>0.38658669574700111</v>
      </c>
      <c r="DC84" s="128">
        <v>0.56668568860429747</v>
      </c>
      <c r="DD84" s="128">
        <v>0.49132425234554805</v>
      </c>
      <c r="DE84" s="128">
        <v>-0.43427230443434045</v>
      </c>
      <c r="DF84" s="128">
        <v>-0.24679057901289006</v>
      </c>
      <c r="DG84" s="128"/>
      <c r="DH84" s="128"/>
      <c r="DI84" s="128">
        <v>18.207765771596751</v>
      </c>
      <c r="DJ84" s="128">
        <v>0.71917386691356855</v>
      </c>
      <c r="DK84" s="128"/>
      <c r="DL84" s="128"/>
      <c r="DM84" s="128">
        <v>18.544523248141275</v>
      </c>
      <c r="DN84" s="128">
        <v>0.60410604820717584</v>
      </c>
      <c r="DO84" s="128"/>
      <c r="DP84" s="128"/>
      <c r="DQ84" s="128"/>
      <c r="DR84" s="128"/>
      <c r="DS84" s="128"/>
      <c r="DT84" s="128"/>
    </row>
    <row r="85" spans="1:124" s="125" customFormat="1" x14ac:dyDescent="0.2">
      <c r="A85" s="124">
        <v>302</v>
      </c>
      <c r="B85" s="124" t="s">
        <v>11</v>
      </c>
      <c r="C85" s="124">
        <v>29</v>
      </c>
      <c r="D85" s="124" t="s">
        <v>14</v>
      </c>
      <c r="E85" s="124">
        <v>1</v>
      </c>
      <c r="F85" s="124" t="s">
        <v>15</v>
      </c>
      <c r="G85" s="117">
        <v>101</v>
      </c>
      <c r="H85" s="117">
        <v>102</v>
      </c>
      <c r="I85" s="118"/>
      <c r="J85" s="118">
        <v>376.81</v>
      </c>
      <c r="K85" s="118">
        <v>378.81</v>
      </c>
      <c r="L85" s="118"/>
      <c r="M85" s="119">
        <v>1898165</v>
      </c>
      <c r="N85" s="119">
        <v>214537</v>
      </c>
      <c r="O85" s="119">
        <v>190522</v>
      </c>
      <c r="P85" s="119">
        <v>54110</v>
      </c>
      <c r="Q85" s="119">
        <v>2123341</v>
      </c>
      <c r="R85" s="119">
        <v>45782</v>
      </c>
      <c r="S85" s="119"/>
      <c r="T85" s="119">
        <v>43798</v>
      </c>
      <c r="U85" s="119">
        <v>21783</v>
      </c>
      <c r="V85" s="119">
        <v>1571</v>
      </c>
      <c r="W85" s="119">
        <v>1599</v>
      </c>
      <c r="X85" s="119"/>
      <c r="Y85" s="119"/>
      <c r="Z85" s="119">
        <v>108082</v>
      </c>
      <c r="AA85" s="119">
        <v>18162</v>
      </c>
      <c r="AB85" s="119">
        <v>10799</v>
      </c>
      <c r="AC85" s="119">
        <v>4764</v>
      </c>
      <c r="AD85" s="119">
        <v>2954</v>
      </c>
      <c r="AE85" s="119">
        <v>1374</v>
      </c>
      <c r="AF85" s="119">
        <v>311707</v>
      </c>
      <c r="AG85" s="119">
        <v>30997</v>
      </c>
      <c r="AH85" s="119">
        <v>14643</v>
      </c>
      <c r="AI85" s="119">
        <v>3940</v>
      </c>
      <c r="AJ85" s="119">
        <v>9339</v>
      </c>
      <c r="AK85" s="120">
        <v>16487</v>
      </c>
      <c r="AL85" s="119">
        <v>36985</v>
      </c>
      <c r="AM85" s="119">
        <v>37360</v>
      </c>
      <c r="AN85" s="119">
        <v>33036</v>
      </c>
      <c r="AO85" s="121"/>
      <c r="AP85" s="122">
        <f t="shared" si="34"/>
        <v>0.41934895217164331</v>
      </c>
      <c r="AQ85" s="122">
        <f t="shared" si="35"/>
        <v>4.7396230650153089E-2</v>
      </c>
      <c r="AR85" s="122">
        <f t="shared" si="36"/>
        <v>4.2090756633720368E-2</v>
      </c>
      <c r="AS85" s="122">
        <f t="shared" si="37"/>
        <v>1.1954161941668727E-2</v>
      </c>
      <c r="AT85" s="122">
        <f t="shared" si="38"/>
        <v>0.46909558623886188</v>
      </c>
      <c r="AU85" s="122">
        <f t="shared" si="39"/>
        <v>1.0114312363952646E-2</v>
      </c>
      <c r="AV85" s="123">
        <f t="shared" si="40"/>
        <v>7.6538752571068083E-2</v>
      </c>
      <c r="AW85" s="123">
        <f t="shared" si="41"/>
        <v>3.8066661657052282E-2</v>
      </c>
      <c r="AX85" s="123">
        <f t="shared" si="42"/>
        <v>2.7453851840072139E-3</v>
      </c>
      <c r="AY85" s="123">
        <f t="shared" si="43"/>
        <v>2.7943163012269477E-3</v>
      </c>
      <c r="AZ85" s="123">
        <f t="shared" si="44"/>
        <v>0</v>
      </c>
      <c r="BA85" s="123">
        <f t="shared" si="45"/>
        <v>0</v>
      </c>
      <c r="BB85" s="123">
        <f t="shared" si="46"/>
        <v>0.18887760754797434</v>
      </c>
      <c r="BC85" s="123">
        <f t="shared" si="47"/>
        <v>3.1738819676600263E-2</v>
      </c>
      <c r="BD85" s="123">
        <f t="shared" si="48"/>
        <v>1.887168338771095E-2</v>
      </c>
      <c r="BE85" s="123">
        <f t="shared" si="49"/>
        <v>8.3252800869575861E-3</v>
      </c>
      <c r="BF85" s="123">
        <f t="shared" si="50"/>
        <v>5.1622328666819286E-3</v>
      </c>
      <c r="BG85" s="123">
        <f t="shared" si="51"/>
        <v>2.4011198235683717E-3</v>
      </c>
      <c r="BH85" s="123">
        <f t="shared" si="52"/>
        <v>0.54472041982898578</v>
      </c>
      <c r="BI85" s="123">
        <f t="shared" si="53"/>
        <v>5.4168494302146153E-2</v>
      </c>
      <c r="BJ85" s="123">
        <f t="shared" si="54"/>
        <v>2.5589226766020136E-2</v>
      </c>
      <c r="BK85" s="123">
        <f t="shared" si="55"/>
        <v>2.8728298832639429E-2</v>
      </c>
      <c r="BL85" s="123">
        <f t="shared" si="56"/>
        <v>6.8094817969040516E-2</v>
      </c>
      <c r="BM85" s="123">
        <f t="shared" si="57"/>
        <v>0.26967414526019529</v>
      </c>
      <c r="BN85" s="123">
        <f t="shared" si="58"/>
        <v>0.27240843766177897</v>
      </c>
      <c r="BO85" s="123">
        <f t="shared" si="59"/>
        <v>0.24088022340991783</v>
      </c>
      <c r="BP85" s="123"/>
      <c r="BQ85" s="123">
        <f t="shared" si="60"/>
        <v>0.57513303271010463</v>
      </c>
      <c r="BR85" s="123">
        <f t="shared" si="61"/>
        <v>0.19168494251530241</v>
      </c>
      <c r="BS85" s="123">
        <f t="shared" si="62"/>
        <v>0.68328999196910012</v>
      </c>
      <c r="BT85" s="123">
        <f t="shared" si="63"/>
        <v>0.61904109371400418</v>
      </c>
      <c r="BU85" s="123">
        <f t="shared" si="64"/>
        <v>0.71328943106984766</v>
      </c>
      <c r="BV85" s="123">
        <f t="shared" si="65"/>
        <v>0.88994695839549143</v>
      </c>
      <c r="BW85" s="123">
        <f t="shared" si="66"/>
        <v>0.44441455015066728</v>
      </c>
      <c r="BX85" s="118">
        <v>2.0539368870620001</v>
      </c>
      <c r="BY85" s="118">
        <v>2.2453305424567693</v>
      </c>
      <c r="BZ85" s="118">
        <v>0.19139365539476927</v>
      </c>
      <c r="CA85" s="141"/>
      <c r="CB85" s="141">
        <v>14.4985312859678</v>
      </c>
      <c r="CC85" s="141">
        <v>21.0049488155353</v>
      </c>
      <c r="CD85" s="141">
        <v>27.235205812162398</v>
      </c>
      <c r="CE85" s="141"/>
      <c r="CF85" s="126">
        <v>572233</v>
      </c>
      <c r="CG85" s="127">
        <v>2.2090232014440263E-2</v>
      </c>
      <c r="CH85" s="127">
        <v>1.5008496620839295E-2</v>
      </c>
      <c r="CI85" s="127">
        <v>1.9586679412031158E-2</v>
      </c>
      <c r="CJ85" s="127">
        <v>3.6852080159489931E-2</v>
      </c>
      <c r="CK85" s="127">
        <v>4.498330727438504E-4</v>
      </c>
      <c r="CL85" s="127">
        <v>0</v>
      </c>
      <c r="CM85" s="124"/>
      <c r="CN85" s="127">
        <v>5.7981608623433684E-2</v>
      </c>
      <c r="CO85" s="127">
        <v>7.7759694310631747E-2</v>
      </c>
      <c r="CP85" s="127">
        <v>9.164014659005261E-2</v>
      </c>
      <c r="CQ85" s="127">
        <v>0.28044598928848641</v>
      </c>
      <c r="CR85" s="127">
        <v>1.5412556906436602E-3</v>
      </c>
      <c r="CS85" s="127">
        <v>7.7959140558232489E-3</v>
      </c>
      <c r="CT85" s="124"/>
      <c r="CU85" s="127">
        <v>6.3337310241311992E-2</v>
      </c>
      <c r="CV85" s="127">
        <v>0.19619717784862287</v>
      </c>
      <c r="CW85" s="127">
        <v>0.24568490256154146</v>
      </c>
      <c r="CX85" s="127">
        <v>0.98595185405655139</v>
      </c>
      <c r="CY85" s="127">
        <v>1.1738481270620216E-3</v>
      </c>
      <c r="CZ85" s="127">
        <v>1.4214106731815997E-2</v>
      </c>
      <c r="DB85" s="133">
        <v>0.19186088462371023</v>
      </c>
      <c r="DC85" s="128">
        <v>0.56520255926880059</v>
      </c>
      <c r="DD85" s="128">
        <v>0.51855364764380296</v>
      </c>
      <c r="DE85" s="128">
        <v>-0.39030218317344151</v>
      </c>
      <c r="DF85" s="128">
        <v>-0.24787500071579227</v>
      </c>
      <c r="DG85" s="128"/>
      <c r="DH85" s="128"/>
      <c r="DI85" s="128">
        <v>19.909602977737684</v>
      </c>
      <c r="DJ85" s="128">
        <v>0.17058736074986</v>
      </c>
      <c r="DK85" s="128"/>
      <c r="DL85" s="128"/>
      <c r="DM85" s="128">
        <v>19.974066501299657</v>
      </c>
      <c r="DN85" s="128">
        <v>0.14329338303018771</v>
      </c>
      <c r="DO85" s="128"/>
      <c r="DP85" s="128"/>
      <c r="DQ85" s="128"/>
      <c r="DR85" s="128"/>
      <c r="DS85" s="128"/>
      <c r="DT85" s="128"/>
    </row>
    <row r="86" spans="1:124" s="125" customFormat="1" x14ac:dyDescent="0.2">
      <c r="A86" s="124">
        <v>302</v>
      </c>
      <c r="B86" s="124" t="s">
        <v>11</v>
      </c>
      <c r="C86" s="124">
        <v>29</v>
      </c>
      <c r="D86" s="124" t="s">
        <v>14</v>
      </c>
      <c r="E86" s="124" t="s">
        <v>83</v>
      </c>
      <c r="F86" s="124" t="s">
        <v>15</v>
      </c>
      <c r="G86" s="117">
        <v>0</v>
      </c>
      <c r="H86" s="117">
        <v>1</v>
      </c>
      <c r="I86" s="124"/>
      <c r="J86" s="118">
        <v>377.01</v>
      </c>
      <c r="K86" s="118">
        <v>379.01</v>
      </c>
      <c r="L86" s="118"/>
      <c r="M86" s="119">
        <v>2724617</v>
      </c>
      <c r="N86" s="119">
        <v>344787</v>
      </c>
      <c r="O86" s="119">
        <v>337490</v>
      </c>
      <c r="P86" s="119">
        <v>76737</v>
      </c>
      <c r="Q86" s="119">
        <v>3118394</v>
      </c>
      <c r="R86" s="119">
        <v>79359</v>
      </c>
      <c r="S86" s="119"/>
      <c r="T86" s="119">
        <v>69194</v>
      </c>
      <c r="U86" s="119">
        <v>34413</v>
      </c>
      <c r="V86" s="119"/>
      <c r="W86" s="119"/>
      <c r="X86" s="119"/>
      <c r="Y86" s="119"/>
      <c r="Z86" s="119">
        <v>163856</v>
      </c>
      <c r="AA86" s="119">
        <v>28781</v>
      </c>
      <c r="AB86" s="119">
        <v>20625</v>
      </c>
      <c r="AC86" s="119">
        <v>9966</v>
      </c>
      <c r="AD86" s="119">
        <v>6121</v>
      </c>
      <c r="AE86" s="119">
        <v>1910</v>
      </c>
      <c r="AF86" s="119">
        <v>459188</v>
      </c>
      <c r="AG86" s="119">
        <v>55594</v>
      </c>
      <c r="AH86" s="119">
        <v>28649</v>
      </c>
      <c r="AI86" s="119">
        <v>6021</v>
      </c>
      <c r="AJ86" s="119">
        <v>12730</v>
      </c>
      <c r="AK86" s="129">
        <v>19803</v>
      </c>
      <c r="AL86" s="119">
        <v>47285</v>
      </c>
      <c r="AM86" s="119">
        <v>44275</v>
      </c>
      <c r="AN86" s="119">
        <v>44578</v>
      </c>
      <c r="AO86" s="121"/>
      <c r="AP86" s="122">
        <f t="shared" si="34"/>
        <v>0.40779230770151814</v>
      </c>
      <c r="AQ86" s="122">
        <f t="shared" si="35"/>
        <v>5.1604128725425753E-2</v>
      </c>
      <c r="AR86" s="122">
        <f t="shared" si="36"/>
        <v>5.0511989731468809E-2</v>
      </c>
      <c r="AS86" s="122">
        <f t="shared" si="37"/>
        <v>1.1485195282893485E-2</v>
      </c>
      <c r="AT86" s="122">
        <f t="shared" si="38"/>
        <v>0.46672874961235578</v>
      </c>
      <c r="AU86" s="122">
        <f t="shared" si="39"/>
        <v>1.1877628946338065E-2</v>
      </c>
      <c r="AV86" s="123">
        <f t="shared" si="40"/>
        <v>7.8782006542206115E-2</v>
      </c>
      <c r="AW86" s="123">
        <f t="shared" si="41"/>
        <v>3.9181506938996719E-2</v>
      </c>
      <c r="AX86" s="123">
        <f t="shared" si="42"/>
        <v>0</v>
      </c>
      <c r="AY86" s="123">
        <f t="shared" si="43"/>
        <v>0</v>
      </c>
      <c r="AZ86" s="123">
        <f t="shared" si="44"/>
        <v>0</v>
      </c>
      <c r="BA86" s="123">
        <f t="shared" si="45"/>
        <v>0</v>
      </c>
      <c r="BB86" s="123">
        <f t="shared" si="46"/>
        <v>0.1865610380087829</v>
      </c>
      <c r="BC86" s="123">
        <f t="shared" si="47"/>
        <v>3.2769097469307076E-2</v>
      </c>
      <c r="BD86" s="123">
        <f t="shared" si="48"/>
        <v>2.3482944835289201E-2</v>
      </c>
      <c r="BE86" s="123">
        <f t="shared" si="49"/>
        <v>1.1346958944411742E-2</v>
      </c>
      <c r="BF86" s="123">
        <f t="shared" si="50"/>
        <v>6.9691687436026764E-3</v>
      </c>
      <c r="BG86" s="123">
        <f t="shared" si="51"/>
        <v>2.1746630126255697E-3</v>
      </c>
      <c r="BH86" s="123">
        <f t="shared" si="52"/>
        <v>0.52281631384372251</v>
      </c>
      <c r="BI86" s="123">
        <f t="shared" si="53"/>
        <v>6.3297495038694196E-2</v>
      </c>
      <c r="BJ86" s="123">
        <f t="shared" si="54"/>
        <v>3.2618806622361225E-2</v>
      </c>
      <c r="BK86" s="123">
        <f t="shared" si="55"/>
        <v>3.4466375105900671E-2</v>
      </c>
      <c r="BL86" s="123">
        <f t="shared" si="56"/>
        <v>7.2871110296979832E-2</v>
      </c>
      <c r="BM86" s="123">
        <f t="shared" si="57"/>
        <v>0.27067639044718705</v>
      </c>
      <c r="BN86" s="123">
        <f t="shared" si="58"/>
        <v>0.25344606507453116</v>
      </c>
      <c r="BO86" s="123">
        <f t="shared" si="59"/>
        <v>0.2551805463329746</v>
      </c>
      <c r="BP86" s="123"/>
      <c r="BQ86" s="123">
        <f t="shared" si="60"/>
        <v>0.58874271952937418</v>
      </c>
      <c r="BR86" s="123">
        <f t="shared" si="61"/>
        <v>0.19500927506811097</v>
      </c>
      <c r="BS86" s="123">
        <f t="shared" si="62"/>
        <v>0.67655967740128253</v>
      </c>
      <c r="BT86" s="123">
        <f t="shared" si="63"/>
        <v>0.60784822459202148</v>
      </c>
      <c r="BU86" s="123">
        <f t="shared" si="64"/>
        <v>0.70391132024822745</v>
      </c>
      <c r="BV86" s="123">
        <f t="shared" si="65"/>
        <v>0.87893911123449697</v>
      </c>
      <c r="BW86" s="123">
        <f t="shared" si="66"/>
        <v>0.46986529502287244</v>
      </c>
      <c r="BX86" s="118">
        <v>2.0658763214328051</v>
      </c>
      <c r="BY86" s="118">
        <v>2.2874398320945417</v>
      </c>
      <c r="BZ86" s="118">
        <v>0.22156351066173663</v>
      </c>
      <c r="CA86" s="141"/>
      <c r="CB86" s="141">
        <v>15.550773363546</v>
      </c>
      <c r="CC86" s="141">
        <v>21.9574114240318</v>
      </c>
      <c r="CD86" s="141">
        <v>28.305684006972601</v>
      </c>
      <c r="CE86" s="141"/>
      <c r="CF86" s="126">
        <v>878297</v>
      </c>
      <c r="CG86" s="127">
        <v>2.3620945436077803E-2</v>
      </c>
      <c r="CH86" s="127">
        <v>1.433365715327144E-2</v>
      </c>
      <c r="CI86" s="127">
        <v>1.6971238540552314E-2</v>
      </c>
      <c r="CJ86" s="127">
        <v>3.9884414804722622E-2</v>
      </c>
      <c r="CK86" s="127">
        <v>4.7011990749629454E-4</v>
      </c>
      <c r="CL86" s="127">
        <v>0</v>
      </c>
      <c r="CM86" s="124"/>
      <c r="CN86" s="127">
        <v>6.1999367534703038E-2</v>
      </c>
      <c r="CO86" s="127">
        <v>7.4263320754204776E-2</v>
      </c>
      <c r="CP86" s="127">
        <v>7.9403290111321814E-2</v>
      </c>
      <c r="CQ86" s="127">
        <v>0.30352219247038587</v>
      </c>
      <c r="CR86" s="127">
        <v>1.6107641403373019E-3</v>
      </c>
      <c r="CS86" s="127">
        <v>6.9029402930140243E-3</v>
      </c>
      <c r="CT86" s="124"/>
      <c r="CU86" s="127">
        <v>6.7726185415344614E-2</v>
      </c>
      <c r="CV86" s="127">
        <v>0.18737540159863916</v>
      </c>
      <c r="CW86" s="127">
        <v>0.21287820153032683</v>
      </c>
      <c r="CX86" s="127">
        <v>1.0670798650846396</v>
      </c>
      <c r="CY86" s="127">
        <v>1.2267870157767107E-3</v>
      </c>
      <c r="CZ86" s="127">
        <v>1.2585968673546794E-2</v>
      </c>
      <c r="DB86" s="133">
        <v>0.1873015873015873</v>
      </c>
      <c r="DC86" s="128">
        <v>0.55569084885347586</v>
      </c>
      <c r="DD86" s="128">
        <v>0.51438771434946484</v>
      </c>
      <c r="DE86" s="128">
        <v>-0.38933354394220038</v>
      </c>
      <c r="DF86" s="128">
        <v>-0.25530898429256532</v>
      </c>
      <c r="DG86" s="128"/>
      <c r="DH86" s="128"/>
      <c r="DI86" s="128">
        <v>19.649232146841555</v>
      </c>
      <c r="DJ86" s="128">
        <v>1.0458860339295739</v>
      </c>
      <c r="DK86" s="128"/>
      <c r="DL86" s="128"/>
      <c r="DM86" s="128">
        <v>19.755355003346907</v>
      </c>
      <c r="DN86" s="128">
        <v>0.87854426850083611</v>
      </c>
      <c r="DO86" s="128"/>
      <c r="DP86" s="128"/>
      <c r="DQ86" s="128"/>
      <c r="DR86" s="128"/>
      <c r="DS86" s="128"/>
      <c r="DT86" s="128"/>
    </row>
    <row r="87" spans="1:124" s="125" customFormat="1" x14ac:dyDescent="0.2">
      <c r="A87" s="124">
        <v>302</v>
      </c>
      <c r="B87" s="124" t="s">
        <v>11</v>
      </c>
      <c r="C87" s="124">
        <v>30</v>
      </c>
      <c r="D87" s="124" t="s">
        <v>12</v>
      </c>
      <c r="E87" s="124">
        <v>1</v>
      </c>
      <c r="F87" s="124" t="s">
        <v>13</v>
      </c>
      <c r="G87" s="117">
        <v>1</v>
      </c>
      <c r="H87" s="117">
        <v>3</v>
      </c>
      <c r="I87" s="134"/>
      <c r="J87" s="118">
        <v>380.31</v>
      </c>
      <c r="K87" s="118">
        <v>380.31</v>
      </c>
      <c r="L87" s="118"/>
      <c r="M87" s="119">
        <v>28569</v>
      </c>
      <c r="N87" s="119">
        <v>3213</v>
      </c>
      <c r="O87" s="119">
        <v>2947</v>
      </c>
      <c r="P87" s="119">
        <v>1051</v>
      </c>
      <c r="Q87" s="119">
        <v>29261</v>
      </c>
      <c r="R87" s="119"/>
      <c r="S87" s="119"/>
      <c r="T87" s="119"/>
      <c r="U87" s="119"/>
      <c r="V87" s="119"/>
      <c r="W87" s="119"/>
      <c r="X87" s="119"/>
      <c r="Y87" s="119"/>
      <c r="Z87" s="119">
        <v>2269</v>
      </c>
      <c r="AA87" s="119"/>
      <c r="AB87" s="119"/>
      <c r="AC87" s="119"/>
      <c r="AD87" s="119"/>
      <c r="AE87" s="119"/>
      <c r="AF87" s="119">
        <v>10780</v>
      </c>
      <c r="AG87" s="119"/>
      <c r="AH87" s="119"/>
      <c r="AI87" s="119"/>
      <c r="AJ87" s="119"/>
      <c r="AK87" s="129"/>
      <c r="AL87" s="119">
        <v>2838</v>
      </c>
      <c r="AM87" s="119">
        <v>2894</v>
      </c>
      <c r="AN87" s="119">
        <v>1279</v>
      </c>
      <c r="AO87" s="121"/>
      <c r="AP87" s="122">
        <f t="shared" si="34"/>
        <v>0.43924601405267449</v>
      </c>
      <c r="AQ87" s="122">
        <f t="shared" si="35"/>
        <v>4.9399609477099059E-2</v>
      </c>
      <c r="AR87" s="122">
        <f t="shared" si="36"/>
        <v>4.5309881459387157E-2</v>
      </c>
      <c r="AS87" s="122">
        <f t="shared" si="37"/>
        <v>1.615903814516997E-2</v>
      </c>
      <c r="AT87" s="122">
        <f t="shared" si="38"/>
        <v>0.44988545686566933</v>
      </c>
      <c r="AU87" s="122">
        <f t="shared" si="39"/>
        <v>0</v>
      </c>
      <c r="AV87" s="123">
        <f t="shared" si="40"/>
        <v>0</v>
      </c>
      <c r="AW87" s="123">
        <f t="shared" si="41"/>
        <v>0</v>
      </c>
      <c r="AX87" s="123">
        <f t="shared" si="42"/>
        <v>0</v>
      </c>
      <c r="AY87" s="123">
        <f t="shared" si="43"/>
        <v>0</v>
      </c>
      <c r="AZ87" s="123">
        <f t="shared" si="44"/>
        <v>0</v>
      </c>
      <c r="BA87" s="123">
        <f t="shared" si="45"/>
        <v>0</v>
      </c>
      <c r="BB87" s="123">
        <f t="shared" si="46"/>
        <v>0.17388305617288682</v>
      </c>
      <c r="BC87" s="123">
        <f t="shared" si="47"/>
        <v>0</v>
      </c>
      <c r="BD87" s="123">
        <f t="shared" si="48"/>
        <v>0</v>
      </c>
      <c r="BE87" s="123">
        <f t="shared" si="49"/>
        <v>0</v>
      </c>
      <c r="BF87" s="123">
        <f t="shared" si="50"/>
        <v>0</v>
      </c>
      <c r="BG87" s="123">
        <f t="shared" si="51"/>
        <v>0</v>
      </c>
      <c r="BH87" s="123">
        <f t="shared" si="52"/>
        <v>0.8261169438271132</v>
      </c>
      <c r="BI87" s="123">
        <f t="shared" si="53"/>
        <v>0</v>
      </c>
      <c r="BJ87" s="123">
        <f t="shared" si="54"/>
        <v>0</v>
      </c>
      <c r="BK87" s="123">
        <f t="shared" si="55"/>
        <v>0</v>
      </c>
      <c r="BL87" s="123">
        <f t="shared" si="56"/>
        <v>0</v>
      </c>
      <c r="BM87" s="123">
        <f t="shared" si="57"/>
        <v>0.40479246897732135</v>
      </c>
      <c r="BN87" s="123">
        <f t="shared" si="58"/>
        <v>0.41277991727285696</v>
      </c>
      <c r="BO87" s="123">
        <f t="shared" si="59"/>
        <v>0.18242761374982172</v>
      </c>
      <c r="BP87" s="123"/>
      <c r="BQ87" s="123">
        <f t="shared" si="60"/>
        <v>0.55443073082790173</v>
      </c>
      <c r="BR87" s="123">
        <f t="shared" si="61"/>
        <v>0.30841408650437246</v>
      </c>
      <c r="BS87" s="123">
        <f t="shared" si="62"/>
        <v>0.8261169438271132</v>
      </c>
      <c r="BT87" s="123">
        <f t="shared" si="63"/>
        <v>0.8261169438271132</v>
      </c>
      <c r="BU87" s="123">
        <f t="shared" si="64"/>
        <v>1</v>
      </c>
      <c r="BV87" s="123">
        <f t="shared" si="65"/>
        <v>1</v>
      </c>
      <c r="BW87" s="123">
        <f t="shared" si="66"/>
        <v>0.30649412892403549</v>
      </c>
      <c r="BX87" s="118">
        <v>1.9880383142940605</v>
      </c>
      <c r="BY87" s="118">
        <v>2.1836345424132353</v>
      </c>
      <c r="BZ87" s="118">
        <v>0.19559622811917476</v>
      </c>
      <c r="CA87" s="141"/>
      <c r="CB87" s="141">
        <v>12.8913100240279</v>
      </c>
      <c r="CC87" s="141">
        <v>19.551050249940101</v>
      </c>
      <c r="CD87" s="141">
        <v>25.5708658702595</v>
      </c>
      <c r="CE87" s="141"/>
      <c r="CF87" s="126">
        <v>13049</v>
      </c>
      <c r="CG87" s="127">
        <v>3.3469061240155418E-2</v>
      </c>
      <c r="CH87" s="127">
        <v>2.2852462304699658E-2</v>
      </c>
      <c r="CI87" s="127">
        <v>2.887554186189345E-2</v>
      </c>
      <c r="CJ87" s="127">
        <v>4.3265443187440529E-2</v>
      </c>
      <c r="CK87" s="127">
        <v>7.4436560230340721E-4</v>
      </c>
      <c r="CL87" s="127"/>
      <c r="CM87" s="124"/>
      <c r="CN87" s="127">
        <v>8.7848330816619413E-2</v>
      </c>
      <c r="CO87" s="127">
        <v>0.11839963241830066</v>
      </c>
      <c r="CP87" s="127">
        <v>0.13509992344418054</v>
      </c>
      <c r="CQ87" s="127">
        <v>0.32925197069457657</v>
      </c>
      <c r="CR87" s="127">
        <v>2.5504076733877858E-3</v>
      </c>
      <c r="CS87" s="127"/>
      <c r="CT87" s="124"/>
      <c r="CU87" s="127">
        <v>9.5962790878224638E-2</v>
      </c>
      <c r="CV87" s="127">
        <v>0.29873669057889823</v>
      </c>
      <c r="CW87" s="127">
        <v>0.36219945910756707</v>
      </c>
      <c r="CX87" s="127">
        <v>1.1575369352997145</v>
      </c>
      <c r="CY87" s="127">
        <v>1.9424364748983286E-3</v>
      </c>
      <c r="CZ87" s="127"/>
      <c r="DB87" s="133">
        <v>0.32126696832579188</v>
      </c>
      <c r="DC87" s="128">
        <v>0.56937256270903092</v>
      </c>
      <c r="DD87" s="128">
        <v>0.48629388527711859</v>
      </c>
      <c r="DE87" s="128">
        <v>-0.4453700864201105</v>
      </c>
      <c r="DF87" s="128">
        <v>-0.24465207320230206</v>
      </c>
      <c r="DG87" s="128"/>
      <c r="DH87" s="128"/>
      <c r="DI87" s="128">
        <v>17.893367829819908</v>
      </c>
      <c r="DJ87" s="128">
        <v>0.25653174183173666</v>
      </c>
      <c r="DK87" s="128"/>
      <c r="DL87" s="128"/>
      <c r="DM87" s="128">
        <v>18.280428977048722</v>
      </c>
      <c r="DN87" s="128">
        <v>0.21548666313904985</v>
      </c>
      <c r="DO87" s="128"/>
      <c r="DP87" s="128"/>
      <c r="DQ87" s="128"/>
      <c r="DR87" s="128"/>
      <c r="DS87" s="128"/>
      <c r="DT87" s="128"/>
    </row>
    <row r="88" spans="1:124" s="125" customFormat="1" x14ac:dyDescent="0.2">
      <c r="A88" s="124">
        <v>302</v>
      </c>
      <c r="B88" s="124" t="s">
        <v>11</v>
      </c>
      <c r="C88" s="124">
        <v>30</v>
      </c>
      <c r="D88" s="124" t="s">
        <v>12</v>
      </c>
      <c r="E88" s="124">
        <v>1</v>
      </c>
      <c r="F88" s="124" t="s">
        <v>13</v>
      </c>
      <c r="G88" s="117">
        <v>21</v>
      </c>
      <c r="H88" s="117">
        <v>23</v>
      </c>
      <c r="I88" s="134"/>
      <c r="J88" s="118">
        <v>380.51</v>
      </c>
      <c r="K88" s="118">
        <v>380.51</v>
      </c>
      <c r="L88" s="118"/>
      <c r="M88" s="119">
        <v>975140</v>
      </c>
      <c r="N88" s="119">
        <v>87501</v>
      </c>
      <c r="O88" s="119">
        <v>61603</v>
      </c>
      <c r="P88" s="119">
        <v>28504</v>
      </c>
      <c r="Q88" s="119">
        <v>884188</v>
      </c>
      <c r="R88" s="119">
        <v>15859</v>
      </c>
      <c r="S88" s="119"/>
      <c r="T88" s="119">
        <v>19376</v>
      </c>
      <c r="U88" s="119">
        <v>14782</v>
      </c>
      <c r="V88" s="119"/>
      <c r="W88" s="119"/>
      <c r="X88" s="119"/>
      <c r="Y88" s="119"/>
      <c r="Z88" s="119">
        <v>73217</v>
      </c>
      <c r="AA88" s="119">
        <v>12609</v>
      </c>
      <c r="AB88" s="119">
        <v>6451</v>
      </c>
      <c r="AC88" s="119">
        <v>2666</v>
      </c>
      <c r="AD88" s="119">
        <v>1682</v>
      </c>
      <c r="AE88" s="119"/>
      <c r="AF88" s="119">
        <v>286721</v>
      </c>
      <c r="AG88" s="119">
        <v>22030</v>
      </c>
      <c r="AH88" s="119">
        <v>9584</v>
      </c>
      <c r="AI88" s="119">
        <v>2061</v>
      </c>
      <c r="AJ88" s="119">
        <v>6291</v>
      </c>
      <c r="AK88" s="129">
        <v>11994</v>
      </c>
      <c r="AL88" s="119">
        <v>35207</v>
      </c>
      <c r="AM88" s="119">
        <v>35432</v>
      </c>
      <c r="AN88" s="119">
        <v>27703</v>
      </c>
      <c r="AO88" s="121"/>
      <c r="AP88" s="122">
        <f t="shared" si="34"/>
        <v>0.47503038540136738</v>
      </c>
      <c r="AQ88" s="122">
        <f t="shared" si="35"/>
        <v>4.26252986781437E-2</v>
      </c>
      <c r="AR88" s="122">
        <f t="shared" si="36"/>
        <v>3.0009328744467909E-2</v>
      </c>
      <c r="AS88" s="122">
        <f t="shared" si="37"/>
        <v>1.388545860643659E-2</v>
      </c>
      <c r="AT88" s="122">
        <f t="shared" si="38"/>
        <v>0.43072396415618708</v>
      </c>
      <c r="AU88" s="122">
        <f t="shared" si="39"/>
        <v>7.725564413397344E-3</v>
      </c>
      <c r="AV88" s="123">
        <f t="shared" si="40"/>
        <v>4.3142336757823113E-2</v>
      </c>
      <c r="AW88" s="123">
        <f t="shared" si="41"/>
        <v>3.2913399151225292E-2</v>
      </c>
      <c r="AX88" s="123">
        <f t="shared" si="42"/>
        <v>0</v>
      </c>
      <c r="AY88" s="123">
        <f t="shared" si="43"/>
        <v>0</v>
      </c>
      <c r="AZ88" s="123">
        <f t="shared" si="44"/>
        <v>0</v>
      </c>
      <c r="BA88" s="123">
        <f t="shared" si="45"/>
        <v>0</v>
      </c>
      <c r="BB88" s="123">
        <f t="shared" si="46"/>
        <v>0.16302397142844419</v>
      </c>
      <c r="BC88" s="123">
        <f t="shared" si="47"/>
        <v>2.8075027053023928E-2</v>
      </c>
      <c r="BD88" s="123">
        <f t="shared" si="48"/>
        <v>1.4363708424066726E-2</v>
      </c>
      <c r="BE88" s="123">
        <f t="shared" si="49"/>
        <v>5.936079159597255E-3</v>
      </c>
      <c r="BF88" s="123">
        <f t="shared" si="50"/>
        <v>3.7451182094683359E-3</v>
      </c>
      <c r="BG88" s="123">
        <f t="shared" si="51"/>
        <v>0</v>
      </c>
      <c r="BH88" s="123">
        <f t="shared" si="52"/>
        <v>0.63840905953446536</v>
      </c>
      <c r="BI88" s="123">
        <f t="shared" si="53"/>
        <v>4.9051696881443181E-2</v>
      </c>
      <c r="BJ88" s="123">
        <f t="shared" si="54"/>
        <v>2.1339603400442646E-2</v>
      </c>
      <c r="BK88" s="123">
        <f t="shared" si="55"/>
        <v>1.7364855756268536E-2</v>
      </c>
      <c r="BL88" s="123">
        <f t="shared" si="56"/>
        <v>5.3004516042059857E-2</v>
      </c>
      <c r="BM88" s="123">
        <f t="shared" si="57"/>
        <v>0.29663487462928012</v>
      </c>
      <c r="BN88" s="123">
        <f t="shared" si="58"/>
        <v>0.29853060124022646</v>
      </c>
      <c r="BO88" s="123">
        <f t="shared" si="59"/>
        <v>0.23341028579131842</v>
      </c>
      <c r="BP88" s="123"/>
      <c r="BQ88" s="123">
        <f t="shared" si="60"/>
        <v>0.54772131681372016</v>
      </c>
      <c r="BR88" s="123">
        <f t="shared" si="61"/>
        <v>0.31505709613422644</v>
      </c>
      <c r="BS88" s="123">
        <f t="shared" si="62"/>
        <v>0.75963881153340451</v>
      </c>
      <c r="BT88" s="123">
        <f t="shared" si="63"/>
        <v>0.70498518582264802</v>
      </c>
      <c r="BU88" s="123">
        <f t="shared" si="64"/>
        <v>0.76835390375814716</v>
      </c>
      <c r="BV88" s="123">
        <f t="shared" si="65"/>
        <v>0.92172005923482114</v>
      </c>
      <c r="BW88" s="123">
        <f t="shared" si="66"/>
        <v>0.42491870666912085</v>
      </c>
      <c r="BX88" s="118">
        <v>1.874921753024535</v>
      </c>
      <c r="BY88" s="118">
        <v>2.164250073815392</v>
      </c>
      <c r="BZ88" s="118">
        <v>0.28932832079085702</v>
      </c>
      <c r="CA88" s="141"/>
      <c r="CB88" s="141">
        <v>12.3711258325441</v>
      </c>
      <c r="CC88" s="141">
        <v>19.0858587324308</v>
      </c>
      <c r="CD88" s="141">
        <v>25.101285857047898</v>
      </c>
      <c r="CE88" s="141"/>
      <c r="CF88" s="126">
        <v>449118</v>
      </c>
      <c r="CG88" s="127">
        <v>3.3748527523986299E-2</v>
      </c>
      <c r="CH88" s="127">
        <v>2.8881113988068707E-2</v>
      </c>
      <c r="CI88" s="127">
        <v>4.7543554346281838E-2</v>
      </c>
      <c r="CJ88" s="127">
        <v>5.4906188106230699E-2</v>
      </c>
      <c r="CK88" s="127">
        <v>8.4784033485864991E-4</v>
      </c>
      <c r="CL88" s="127">
        <v>0</v>
      </c>
      <c r="CM88" s="124"/>
      <c r="CN88" s="127">
        <v>8.858186338802633E-2</v>
      </c>
      <c r="CO88" s="127">
        <v>0.14963434724997429</v>
      </c>
      <c r="CP88" s="127">
        <v>0.2224419054425921</v>
      </c>
      <c r="CQ88" s="127">
        <v>0.41783856365422395</v>
      </c>
      <c r="CR88" s="127">
        <v>2.9049414550321876E-3</v>
      </c>
      <c r="CS88" s="127">
        <v>1.7663370006318176E-2</v>
      </c>
      <c r="CT88" s="124"/>
      <c r="CU88" s="127">
        <v>9.6764079099616471E-2</v>
      </c>
      <c r="CV88" s="127">
        <v>0.37754567967291802</v>
      </c>
      <c r="CW88" s="127">
        <v>0.59636109170300144</v>
      </c>
      <c r="CX88" s="127">
        <v>1.4689769947375806</v>
      </c>
      <c r="CY88" s="127">
        <v>2.2124557962152846E-3</v>
      </c>
      <c r="CZ88" s="127">
        <v>3.2205207075855981E-2</v>
      </c>
      <c r="DB88" s="133">
        <v>0.30811987406226921</v>
      </c>
      <c r="DC88" s="128">
        <v>0.52836039871588136</v>
      </c>
      <c r="DD88" s="128">
        <v>0.44818429663757281</v>
      </c>
      <c r="DE88" s="128">
        <v>-0.48448542335676814</v>
      </c>
      <c r="DF88" s="128">
        <v>-0.27707370781869622</v>
      </c>
      <c r="DG88" s="128"/>
      <c r="DH88" s="128"/>
      <c r="DI88" s="128">
        <v>15.511518539848296</v>
      </c>
      <c r="DJ88" s="128">
        <v>0.15714036381515412</v>
      </c>
      <c r="DK88" s="128"/>
      <c r="DL88" s="128"/>
      <c r="DM88" s="128">
        <v>16.27967557347257</v>
      </c>
      <c r="DN88" s="128">
        <v>0.13199790560507776</v>
      </c>
      <c r="DO88" s="128"/>
      <c r="DP88" s="128"/>
      <c r="DQ88" s="128"/>
      <c r="DR88" s="128"/>
      <c r="DS88" s="128"/>
      <c r="DT88" s="128"/>
    </row>
    <row r="89" spans="1:124" s="125" customFormat="1" x14ac:dyDescent="0.2">
      <c r="A89" s="124">
        <v>302</v>
      </c>
      <c r="B89" s="124" t="s">
        <v>11</v>
      </c>
      <c r="C89" s="124">
        <v>30</v>
      </c>
      <c r="D89" s="124" t="s">
        <v>12</v>
      </c>
      <c r="E89" s="124">
        <v>1</v>
      </c>
      <c r="F89" s="124"/>
      <c r="G89" s="117">
        <v>41</v>
      </c>
      <c r="H89" s="117">
        <v>43</v>
      </c>
      <c r="I89" s="134"/>
      <c r="J89" s="118">
        <v>380.71</v>
      </c>
      <c r="K89" s="118">
        <v>380.71</v>
      </c>
      <c r="L89" s="118"/>
      <c r="M89" s="119">
        <v>18587</v>
      </c>
      <c r="N89" s="119">
        <v>2522</v>
      </c>
      <c r="O89" s="119">
        <v>2278</v>
      </c>
      <c r="P89" s="119"/>
      <c r="Q89" s="119">
        <v>18615</v>
      </c>
      <c r="R89" s="119"/>
      <c r="S89" s="119"/>
      <c r="T89" s="119"/>
      <c r="U89" s="119"/>
      <c r="V89" s="119"/>
      <c r="W89" s="119"/>
      <c r="X89" s="119"/>
      <c r="Y89" s="119"/>
      <c r="Z89" s="119">
        <v>2076</v>
      </c>
      <c r="AA89" s="119"/>
      <c r="AB89" s="119"/>
      <c r="AC89" s="119"/>
      <c r="AD89" s="119"/>
      <c r="AE89" s="119"/>
      <c r="AF89" s="119">
        <v>11680</v>
      </c>
      <c r="AG89" s="119"/>
      <c r="AH89" s="119"/>
      <c r="AI89" s="119"/>
      <c r="AJ89" s="119"/>
      <c r="AK89" s="120"/>
      <c r="AL89" s="119">
        <v>1937</v>
      </c>
      <c r="AM89" s="119">
        <v>1707</v>
      </c>
      <c r="AN89" s="119">
        <v>2320</v>
      </c>
      <c r="AO89" s="121"/>
      <c r="AP89" s="122">
        <f t="shared" si="34"/>
        <v>0.44252654635493549</v>
      </c>
      <c r="AQ89" s="122">
        <f t="shared" si="35"/>
        <v>6.0044759773344128E-2</v>
      </c>
      <c r="AR89" s="122">
        <f t="shared" si="36"/>
        <v>5.4235512594638352E-2</v>
      </c>
      <c r="AS89" s="122">
        <f t="shared" si="37"/>
        <v>0</v>
      </c>
      <c r="AT89" s="122">
        <f t="shared" si="38"/>
        <v>0.44319318127708207</v>
      </c>
      <c r="AU89" s="122">
        <f t="shared" si="39"/>
        <v>0</v>
      </c>
      <c r="AV89" s="123">
        <f t="shared" si="40"/>
        <v>0</v>
      </c>
      <c r="AW89" s="123">
        <f t="shared" si="41"/>
        <v>0</v>
      </c>
      <c r="AX89" s="123">
        <f t="shared" si="42"/>
        <v>0</v>
      </c>
      <c r="AY89" s="123">
        <f t="shared" si="43"/>
        <v>0</v>
      </c>
      <c r="AZ89" s="123">
        <f t="shared" si="44"/>
        <v>0</v>
      </c>
      <c r="BA89" s="123">
        <f t="shared" si="45"/>
        <v>0</v>
      </c>
      <c r="BB89" s="123">
        <f t="shared" si="46"/>
        <v>0.15091596394300669</v>
      </c>
      <c r="BC89" s="123">
        <f t="shared" si="47"/>
        <v>0</v>
      </c>
      <c r="BD89" s="123">
        <f t="shared" si="48"/>
        <v>0</v>
      </c>
      <c r="BE89" s="123">
        <f t="shared" si="49"/>
        <v>0</v>
      </c>
      <c r="BF89" s="123">
        <f t="shared" si="50"/>
        <v>0</v>
      </c>
      <c r="BG89" s="123">
        <f t="shared" si="51"/>
        <v>0</v>
      </c>
      <c r="BH89" s="123">
        <f t="shared" si="52"/>
        <v>0.84908403605699334</v>
      </c>
      <c r="BI89" s="123">
        <f t="shared" si="53"/>
        <v>0</v>
      </c>
      <c r="BJ89" s="123">
        <f t="shared" si="54"/>
        <v>0</v>
      </c>
      <c r="BK89" s="123">
        <f t="shared" si="55"/>
        <v>0</v>
      </c>
      <c r="BL89" s="123">
        <f t="shared" si="56"/>
        <v>0</v>
      </c>
      <c r="BM89" s="123">
        <f t="shared" si="57"/>
        <v>0.32478202548625085</v>
      </c>
      <c r="BN89" s="123">
        <f t="shared" si="58"/>
        <v>0.28621730382293764</v>
      </c>
      <c r="BO89" s="123">
        <f t="shared" si="59"/>
        <v>0.38900067069081151</v>
      </c>
      <c r="BP89" s="123"/>
      <c r="BQ89" s="123">
        <f t="shared" si="60"/>
        <v>0.47458333333333336</v>
      </c>
      <c r="BR89" s="123">
        <f t="shared" si="61"/>
        <v>0.42494825615520065</v>
      </c>
      <c r="BS89" s="123">
        <f t="shared" si="62"/>
        <v>0.84908403605699334</v>
      </c>
      <c r="BT89" s="123">
        <f t="shared" si="63"/>
        <v>0.84908403605699334</v>
      </c>
      <c r="BU89" s="123">
        <f t="shared" si="64"/>
        <v>1</v>
      </c>
      <c r="BV89" s="123">
        <f t="shared" si="65"/>
        <v>1</v>
      </c>
      <c r="BW89" s="123">
        <f t="shared" si="66"/>
        <v>0.57611124906878564</v>
      </c>
      <c r="BX89" s="118">
        <v>1.9412885100709492</v>
      </c>
      <c r="BY89" s="118">
        <v>1.9723322430555557</v>
      </c>
      <c r="BZ89" s="118">
        <v>3.1043732984606498E-2</v>
      </c>
      <c r="CA89" s="141"/>
      <c r="CB89" s="141">
        <v>6.3780972266764602</v>
      </c>
      <c r="CC89" s="141">
        <v>13.874772308344999</v>
      </c>
      <c r="CD89" s="141">
        <v>19.8356172051035</v>
      </c>
      <c r="CE89" s="141"/>
      <c r="CF89" s="126">
        <v>13756</v>
      </c>
      <c r="CG89" s="127">
        <v>5.4230574760854362E-2</v>
      </c>
      <c r="CH89" s="127">
        <v>3.0691179595559077E-2</v>
      </c>
      <c r="CI89" s="127">
        <v>3.9379617624231783E-2</v>
      </c>
      <c r="CJ89" s="127"/>
      <c r="CK89" s="127">
        <v>1.2334664902497986E-3</v>
      </c>
      <c r="CL89" s="127"/>
      <c r="CM89" s="124"/>
      <c r="CN89" s="127">
        <v>0.14234236920428259</v>
      </c>
      <c r="CO89" s="127">
        <v>0.15901237836637591</v>
      </c>
      <c r="CP89" s="127">
        <v>0.18424531569798069</v>
      </c>
      <c r="CQ89" s="127"/>
      <c r="CR89" s="127">
        <v>4.2262060362073597E-3</v>
      </c>
      <c r="CS89" s="127"/>
      <c r="CT89" s="124"/>
      <c r="CU89" s="127">
        <v>0.15549038760423953</v>
      </c>
      <c r="CV89" s="127">
        <v>0.40120759417922286</v>
      </c>
      <c r="CW89" s="127">
        <v>0.49395700595259001</v>
      </c>
      <c r="CX89" s="127"/>
      <c r="CY89" s="127">
        <v>3.2187547272629598E-3</v>
      </c>
      <c r="CZ89" s="127"/>
      <c r="DB89" s="133">
        <v>0.50348102973716879</v>
      </c>
      <c r="DC89" s="128">
        <v>0.57852322343192863</v>
      </c>
      <c r="DD89" s="128">
        <v>0.47772010550857696</v>
      </c>
      <c r="DE89" s="128">
        <v>-0.46042694759928354</v>
      </c>
      <c r="DF89" s="128">
        <v>-0.23770803080521782</v>
      </c>
      <c r="DG89" s="128"/>
      <c r="DH89" s="128"/>
      <c r="DI89" s="128">
        <v>17.357506594286061</v>
      </c>
      <c r="DJ89" s="128">
        <v>0.55042930101371301</v>
      </c>
      <c r="DK89" s="128"/>
      <c r="DL89" s="128"/>
      <c r="DM89" s="128">
        <v>17.830305539200292</v>
      </c>
      <c r="DN89" s="128">
        <v>0.4623606128516195</v>
      </c>
      <c r="DO89" s="128"/>
      <c r="DP89" s="128"/>
      <c r="DQ89" s="128"/>
      <c r="DR89" s="128"/>
      <c r="DS89" s="128"/>
      <c r="DT89" s="128"/>
    </row>
    <row r="90" spans="1:124" s="125" customFormat="1" x14ac:dyDescent="0.2">
      <c r="A90" s="124">
        <v>302</v>
      </c>
      <c r="B90" s="124" t="s">
        <v>11</v>
      </c>
      <c r="C90" s="124">
        <v>30</v>
      </c>
      <c r="D90" s="124" t="s">
        <v>12</v>
      </c>
      <c r="E90" s="124">
        <v>1</v>
      </c>
      <c r="F90" s="124"/>
      <c r="G90" s="117">
        <v>62</v>
      </c>
      <c r="H90" s="117">
        <v>63</v>
      </c>
      <c r="I90" s="134"/>
      <c r="J90" s="118">
        <v>380.91</v>
      </c>
      <c r="K90" s="118">
        <v>380.91</v>
      </c>
      <c r="L90" s="118"/>
      <c r="M90" s="119">
        <v>3376927</v>
      </c>
      <c r="N90" s="119">
        <v>374611</v>
      </c>
      <c r="O90" s="119">
        <v>317295</v>
      </c>
      <c r="P90" s="119">
        <v>140218</v>
      </c>
      <c r="Q90" s="119">
        <v>3310364</v>
      </c>
      <c r="R90" s="119">
        <v>63377</v>
      </c>
      <c r="S90" s="119"/>
      <c r="T90" s="119">
        <v>75006</v>
      </c>
      <c r="U90" s="119">
        <v>59284</v>
      </c>
      <c r="V90" s="119">
        <v>4133</v>
      </c>
      <c r="W90" s="119">
        <v>4124</v>
      </c>
      <c r="X90" s="119">
        <v>1492</v>
      </c>
      <c r="Y90" s="119">
        <v>1398</v>
      </c>
      <c r="Z90" s="119">
        <v>277097</v>
      </c>
      <c r="AA90" s="119">
        <v>48495</v>
      </c>
      <c r="AB90" s="119">
        <v>29007</v>
      </c>
      <c r="AC90" s="119">
        <v>12034</v>
      </c>
      <c r="AD90" s="119">
        <v>8702</v>
      </c>
      <c r="AE90" s="119">
        <v>2436</v>
      </c>
      <c r="AF90" s="119">
        <v>1357619</v>
      </c>
      <c r="AG90" s="119">
        <v>101841</v>
      </c>
      <c r="AH90" s="119">
        <v>51111</v>
      </c>
      <c r="AI90" s="119">
        <v>9954</v>
      </c>
      <c r="AJ90" s="119">
        <v>34089</v>
      </c>
      <c r="AK90" s="129">
        <v>58608</v>
      </c>
      <c r="AL90" s="119">
        <v>149672</v>
      </c>
      <c r="AM90" s="119">
        <v>149925</v>
      </c>
      <c r="AN90" s="119">
        <v>231869</v>
      </c>
      <c r="AO90" s="121"/>
      <c r="AP90" s="122">
        <f t="shared" si="34"/>
        <v>0.445340845430021</v>
      </c>
      <c r="AQ90" s="122">
        <f t="shared" si="35"/>
        <v>4.9402779345655269E-2</v>
      </c>
      <c r="AR90" s="122">
        <f t="shared" si="36"/>
        <v>4.1844085925078781E-2</v>
      </c>
      <c r="AS90" s="122">
        <f t="shared" si="37"/>
        <v>1.8491605730448626E-2</v>
      </c>
      <c r="AT90" s="122">
        <f t="shared" si="38"/>
        <v>0.43656268034254403</v>
      </c>
      <c r="AU90" s="122">
        <f t="shared" si="39"/>
        <v>8.3580032262522835E-3</v>
      </c>
      <c r="AV90" s="123">
        <f t="shared" si="40"/>
        <v>3.6880113325980846E-2</v>
      </c>
      <c r="AW90" s="123">
        <f t="shared" si="41"/>
        <v>2.9149676538109598E-2</v>
      </c>
      <c r="AX90" s="123">
        <f t="shared" si="42"/>
        <v>2.0321775374807192E-3</v>
      </c>
      <c r="AY90" s="123">
        <f t="shared" si="43"/>
        <v>2.0277522779023681E-3</v>
      </c>
      <c r="AZ90" s="123">
        <f t="shared" si="44"/>
        <v>7.336096989889265E-4</v>
      </c>
      <c r="BA90" s="123">
        <f t="shared" si="45"/>
        <v>6.8739032117058933E-4</v>
      </c>
      <c r="BB90" s="123">
        <f t="shared" si="46"/>
        <v>0.13624735037582747</v>
      </c>
      <c r="BC90" s="123">
        <f t="shared" si="47"/>
        <v>2.384477369468364E-2</v>
      </c>
      <c r="BD90" s="123">
        <f t="shared" si="48"/>
        <v>1.4262611621026671E-2</v>
      </c>
      <c r="BE90" s="123">
        <f t="shared" si="49"/>
        <v>5.9170637517645727E-3</v>
      </c>
      <c r="BF90" s="123">
        <f t="shared" si="50"/>
        <v>4.2787343167571303E-3</v>
      </c>
      <c r="BG90" s="123">
        <f t="shared" si="51"/>
        <v>1.1977702592071214E-3</v>
      </c>
      <c r="BH90" s="123">
        <f t="shared" si="52"/>
        <v>0.66753516483354391</v>
      </c>
      <c r="BI90" s="123">
        <f t="shared" si="53"/>
        <v>5.0074762302098702E-2</v>
      </c>
      <c r="BJ90" s="123">
        <f t="shared" si="54"/>
        <v>2.5131049145457791E-2</v>
      </c>
      <c r="BK90" s="123">
        <f t="shared" si="55"/>
        <v>1.5697418615176695E-2</v>
      </c>
      <c r="BL90" s="123">
        <f t="shared" si="56"/>
        <v>5.3758218120630738E-2</v>
      </c>
      <c r="BM90" s="123">
        <f t="shared" si="57"/>
        <v>0.23603215179533116</v>
      </c>
      <c r="BN90" s="123">
        <f t="shared" si="58"/>
        <v>0.23643113179429032</v>
      </c>
      <c r="BO90" s="123">
        <f t="shared" si="59"/>
        <v>0.36565649556785262</v>
      </c>
      <c r="BP90" s="123"/>
      <c r="BQ90" s="123">
        <f t="shared" si="60"/>
        <v>0.58167439232340323</v>
      </c>
      <c r="BR90" s="123">
        <f t="shared" si="61"/>
        <v>0.35443620298116274</v>
      </c>
      <c r="BS90" s="123">
        <f t="shared" si="62"/>
        <v>0.79487713792430259</v>
      </c>
      <c r="BT90" s="123">
        <f t="shared" si="63"/>
        <v>0.746970152973781</v>
      </c>
      <c r="BU90" s="123">
        <f t="shared" si="64"/>
        <v>0.84037301748383542</v>
      </c>
      <c r="BV90" s="123">
        <f t="shared" si="65"/>
        <v>0.92347122286532457</v>
      </c>
      <c r="BW90" s="123">
        <f t="shared" si="66"/>
        <v>0.59188304726507857</v>
      </c>
      <c r="BX90" s="118">
        <v>1.943174492983587</v>
      </c>
      <c r="BY90" s="118">
        <v>2.2654164455445174</v>
      </c>
      <c r="BZ90" s="118">
        <v>0.32224195256093036</v>
      </c>
      <c r="CA90" s="141"/>
      <c r="CB90" s="141">
        <v>14.99020547956</v>
      </c>
      <c r="CC90" s="141">
        <v>21.4643206768265</v>
      </c>
      <c r="CD90" s="141">
        <v>27.768700552372302</v>
      </c>
      <c r="CE90" s="141"/>
      <c r="CF90" s="126">
        <v>2033779</v>
      </c>
      <c r="CG90" s="127">
        <v>4.413096511694508E-2</v>
      </c>
      <c r="CH90" s="127">
        <v>3.0548488626428481E-2</v>
      </c>
      <c r="CI90" s="127">
        <v>4.1799739732605305E-2</v>
      </c>
      <c r="CJ90" s="127">
        <v>5.0543653590052626E-2</v>
      </c>
      <c r="CK90" s="127">
        <v>1.0254777388284189E-3</v>
      </c>
      <c r="CL90" s="127">
        <v>0</v>
      </c>
      <c r="CM90" s="124"/>
      <c r="CN90" s="127">
        <v>0.11583329436795643</v>
      </c>
      <c r="CO90" s="127">
        <v>0.15827309005384252</v>
      </c>
      <c r="CP90" s="127">
        <v>0.1955683347821113</v>
      </c>
      <c r="CQ90" s="127">
        <v>0.38463947956182509</v>
      </c>
      <c r="CR90" s="127">
        <v>3.5135775832509653E-3</v>
      </c>
      <c r="CS90" s="127">
        <v>2.0015248445383969E-2</v>
      </c>
      <c r="CT90" s="124"/>
      <c r="CU90" s="127">
        <v>0.12653269676087164</v>
      </c>
      <c r="CV90" s="127">
        <v>0.39934227974066433</v>
      </c>
      <c r="CW90" s="127">
        <v>0.52431373216814003</v>
      </c>
      <c r="CX90" s="127">
        <v>1.3522604084283045</v>
      </c>
      <c r="CY90" s="127">
        <v>2.6760040468456034E-3</v>
      </c>
      <c r="CZ90" s="127">
        <v>3.6493331715732838E-2</v>
      </c>
      <c r="DB90" s="133">
        <v>0.34511698880976605</v>
      </c>
      <c r="DC90" s="128">
        <v>0.55498629662761645</v>
      </c>
      <c r="DD90" s="128">
        <v>0.47883596268281819</v>
      </c>
      <c r="DE90" s="128">
        <v>-0.4487257723901707</v>
      </c>
      <c r="DF90" s="128">
        <v>-0.25573867666967248</v>
      </c>
      <c r="DG90" s="128"/>
      <c r="DH90" s="128"/>
      <c r="DI90" s="128">
        <v>17.427247667676131</v>
      </c>
      <c r="DJ90" s="128">
        <v>0.2505953930885228</v>
      </c>
      <c r="DK90" s="128"/>
      <c r="DL90" s="128"/>
      <c r="DM90" s="128">
        <v>17.888888040847952</v>
      </c>
      <c r="DN90" s="128">
        <v>0.21050013019426347</v>
      </c>
      <c r="DO90" s="128"/>
      <c r="DP90" s="128"/>
      <c r="DQ90" s="128"/>
      <c r="DR90" s="128"/>
      <c r="DS90" s="128"/>
      <c r="DT90" s="128"/>
    </row>
    <row r="91" spans="1:124" s="125" customFormat="1" x14ac:dyDescent="0.2">
      <c r="A91" s="124">
        <v>302</v>
      </c>
      <c r="B91" s="124" t="s">
        <v>11</v>
      </c>
      <c r="C91" s="124">
        <v>30</v>
      </c>
      <c r="D91" s="124" t="s">
        <v>12</v>
      </c>
      <c r="E91" s="124">
        <v>1</v>
      </c>
      <c r="F91" s="124" t="s">
        <v>13</v>
      </c>
      <c r="G91" s="117">
        <v>81</v>
      </c>
      <c r="H91" s="117">
        <v>83</v>
      </c>
      <c r="I91" s="124"/>
      <c r="J91" s="118">
        <v>381.11</v>
      </c>
      <c r="K91" s="118">
        <v>381.11</v>
      </c>
      <c r="L91" s="118"/>
      <c r="M91" s="119">
        <v>976359</v>
      </c>
      <c r="N91" s="119">
        <v>116764</v>
      </c>
      <c r="O91" s="119">
        <v>107573</v>
      </c>
      <c r="P91" s="119">
        <v>31656</v>
      </c>
      <c r="Q91" s="119">
        <v>1041303</v>
      </c>
      <c r="R91" s="119">
        <v>23185</v>
      </c>
      <c r="S91" s="119"/>
      <c r="T91" s="119">
        <v>25194</v>
      </c>
      <c r="U91" s="119">
        <v>14405</v>
      </c>
      <c r="V91" s="119"/>
      <c r="W91" s="119"/>
      <c r="X91" s="119"/>
      <c r="Y91" s="119"/>
      <c r="Z91" s="119">
        <v>67740</v>
      </c>
      <c r="AA91" s="119">
        <v>11113</v>
      </c>
      <c r="AB91" s="119">
        <v>7271</v>
      </c>
      <c r="AC91" s="119">
        <v>3558</v>
      </c>
      <c r="AD91" s="119">
        <v>2225</v>
      </c>
      <c r="AE91" s="119"/>
      <c r="AF91" s="119">
        <v>227279</v>
      </c>
      <c r="AG91" s="119">
        <v>23510</v>
      </c>
      <c r="AH91" s="119">
        <v>11271</v>
      </c>
      <c r="AI91" s="119">
        <v>2586</v>
      </c>
      <c r="AJ91" s="119">
        <v>5823</v>
      </c>
      <c r="AK91" s="129">
        <v>9507</v>
      </c>
      <c r="AL91" s="119">
        <v>27908</v>
      </c>
      <c r="AM91" s="119">
        <v>27959</v>
      </c>
      <c r="AN91" s="119">
        <v>23387</v>
      </c>
      <c r="AO91" s="121"/>
      <c r="AP91" s="122">
        <f t="shared" si="34"/>
        <v>0.42508794691837481</v>
      </c>
      <c r="AQ91" s="122">
        <f t="shared" si="35"/>
        <v>5.0836801866912799E-2</v>
      </c>
      <c r="AR91" s="122">
        <f t="shared" si="36"/>
        <v>4.6835217080858922E-2</v>
      </c>
      <c r="AS91" s="122">
        <f t="shared" si="37"/>
        <v>1.378241409937131E-2</v>
      </c>
      <c r="AT91" s="122">
        <f t="shared" si="38"/>
        <v>0.45336331655666046</v>
      </c>
      <c r="AU91" s="122">
        <f t="shared" si="39"/>
        <v>1.0094303477821703E-2</v>
      </c>
      <c r="AV91" s="123">
        <f t="shared" si="40"/>
        <v>6.4014676064497442E-2</v>
      </c>
      <c r="AW91" s="123">
        <f t="shared" si="41"/>
        <v>3.6601230797375789E-2</v>
      </c>
      <c r="AX91" s="123">
        <f t="shared" si="42"/>
        <v>0</v>
      </c>
      <c r="AY91" s="123">
        <f t="shared" si="43"/>
        <v>0</v>
      </c>
      <c r="AZ91" s="123">
        <f t="shared" si="44"/>
        <v>0</v>
      </c>
      <c r="BA91" s="123">
        <f t="shared" si="45"/>
        <v>0</v>
      </c>
      <c r="BB91" s="123">
        <f t="shared" si="46"/>
        <v>0.17211852649873211</v>
      </c>
      <c r="BC91" s="123">
        <f t="shared" si="47"/>
        <v>2.8236687112199732E-2</v>
      </c>
      <c r="BD91" s="123">
        <f t="shared" si="48"/>
        <v>1.847466498630471E-2</v>
      </c>
      <c r="BE91" s="123">
        <f t="shared" si="49"/>
        <v>9.0404150765055931E-3</v>
      </c>
      <c r="BF91" s="123">
        <f t="shared" si="50"/>
        <v>5.6534355101812653E-3</v>
      </c>
      <c r="BG91" s="123">
        <f t="shared" si="51"/>
        <v>0</v>
      </c>
      <c r="BH91" s="123">
        <f t="shared" si="52"/>
        <v>0.57748636823302824</v>
      </c>
      <c r="BI91" s="123">
        <f t="shared" si="53"/>
        <v>5.9735851166005195E-2</v>
      </c>
      <c r="BJ91" s="123">
        <f t="shared" si="54"/>
        <v>2.8638144555169907E-2</v>
      </c>
      <c r="BK91" s="123">
        <f t="shared" si="55"/>
        <v>2.661315220747144E-2</v>
      </c>
      <c r="BL91" s="123">
        <f t="shared" si="56"/>
        <v>5.9925903056498919E-2</v>
      </c>
      <c r="BM91" s="123">
        <f t="shared" si="57"/>
        <v>0.28720798600391068</v>
      </c>
      <c r="BN91" s="123">
        <f t="shared" si="58"/>
        <v>0.28773283935370997</v>
      </c>
      <c r="BO91" s="123">
        <f t="shared" si="59"/>
        <v>0.24068128023052382</v>
      </c>
      <c r="BP91" s="123"/>
      <c r="BQ91" s="123">
        <f t="shared" si="60"/>
        <v>0.58175787490418307</v>
      </c>
      <c r="BR91" s="123">
        <f t="shared" si="61"/>
        <v>0.249259210661022</v>
      </c>
      <c r="BS91" s="123">
        <f t="shared" si="62"/>
        <v>0.71897720102060414</v>
      </c>
      <c r="BT91" s="123">
        <f t="shared" si="63"/>
        <v>0.65738681229048013</v>
      </c>
      <c r="BU91" s="123">
        <f t="shared" si="64"/>
        <v>0.73553277141778839</v>
      </c>
      <c r="BV91" s="123">
        <f t="shared" si="65"/>
        <v>0.90407583587146234</v>
      </c>
      <c r="BW91" s="123">
        <f t="shared" si="66"/>
        <v>0.433638656085441</v>
      </c>
      <c r="BX91" s="118">
        <v>2.009402048031208</v>
      </c>
      <c r="BY91" s="118">
        <v>2.2656746233670422</v>
      </c>
      <c r="BZ91" s="118">
        <v>0.25627257533583414</v>
      </c>
      <c r="CA91" s="141"/>
      <c r="CB91" s="141">
        <v>15.0111321360235</v>
      </c>
      <c r="CC91" s="141">
        <v>21.462176805078101</v>
      </c>
      <c r="CD91" s="141">
        <v>27.748866757582501</v>
      </c>
      <c r="CE91" s="141"/>
      <c r="CF91" s="126">
        <v>393566</v>
      </c>
      <c r="CG91" s="127">
        <v>2.9537203699028739E-2</v>
      </c>
      <c r="CH91" s="127">
        <v>1.8965971965588711E-2</v>
      </c>
      <c r="CI91" s="127">
        <v>2.3858730956448179E-2</v>
      </c>
      <c r="CJ91" s="127">
        <v>4.3323963098938587E-2</v>
      </c>
      <c r="CK91" s="127">
        <v>6.3086826613003124E-4</v>
      </c>
      <c r="CL91" s="127">
        <v>0</v>
      </c>
      <c r="CM91" s="124"/>
      <c r="CN91" s="127">
        <v>7.7528139296508758E-2</v>
      </c>
      <c r="CO91" s="127">
        <v>9.8263551613853597E-2</v>
      </c>
      <c r="CP91" s="127">
        <v>0.11162778316361913</v>
      </c>
      <c r="CQ91" s="127">
        <v>0.32969730985595141</v>
      </c>
      <c r="CR91" s="127">
        <v>2.161533609097448E-3</v>
      </c>
      <c r="CS91" s="127">
        <v>1.0587645141142981E-2</v>
      </c>
      <c r="CT91" s="124"/>
      <c r="CU91" s="127">
        <v>8.4689333870430858E-2</v>
      </c>
      <c r="CV91" s="127">
        <v>0.24793090665975814</v>
      </c>
      <c r="CW91" s="127">
        <v>0.2992712479215045</v>
      </c>
      <c r="CX91" s="127">
        <v>1.1591025949583016</v>
      </c>
      <c r="CY91" s="127">
        <v>1.6462629750687359E-3</v>
      </c>
      <c r="CZ91" s="127">
        <v>1.9304204355919775E-2</v>
      </c>
      <c r="DB91" s="133">
        <v>0.3646921050063433</v>
      </c>
      <c r="DC91" s="128">
        <v>0.54497622873030216</v>
      </c>
      <c r="DD91" s="128">
        <v>0.44885579013969407</v>
      </c>
      <c r="DE91" s="128">
        <v>-0.49591953192679544</v>
      </c>
      <c r="DF91" s="128">
        <v>-0.26362900639300996</v>
      </c>
      <c r="DG91" s="128"/>
      <c r="DH91" s="128"/>
      <c r="DI91" s="128">
        <v>15.553486883730875</v>
      </c>
      <c r="DJ91" s="128">
        <v>0.3956265498695356</v>
      </c>
      <c r="DK91" s="128"/>
      <c r="DL91" s="128"/>
      <c r="DM91" s="128">
        <v>16.314928982333935</v>
      </c>
      <c r="DN91" s="128">
        <v>0.33232630189050844</v>
      </c>
      <c r="DO91" s="128"/>
      <c r="DP91" s="128"/>
      <c r="DQ91" s="128"/>
      <c r="DR91" s="128"/>
      <c r="DS91" s="128"/>
      <c r="DT91" s="128"/>
    </row>
    <row r="92" spans="1:124" s="125" customFormat="1" x14ac:dyDescent="0.2">
      <c r="A92" s="124">
        <v>302</v>
      </c>
      <c r="B92" s="124" t="s">
        <v>11</v>
      </c>
      <c r="C92" s="124">
        <v>30</v>
      </c>
      <c r="D92" s="124" t="s">
        <v>12</v>
      </c>
      <c r="E92" s="124">
        <v>1</v>
      </c>
      <c r="F92" s="124" t="s">
        <v>13</v>
      </c>
      <c r="G92" s="117">
        <v>101</v>
      </c>
      <c r="H92" s="117">
        <v>103</v>
      </c>
      <c r="I92" s="124"/>
      <c r="J92" s="118">
        <v>381.31</v>
      </c>
      <c r="K92" s="118">
        <v>381.31</v>
      </c>
      <c r="L92" s="118"/>
      <c r="M92" s="119">
        <v>2126074</v>
      </c>
      <c r="N92" s="119">
        <v>215958</v>
      </c>
      <c r="O92" s="119">
        <v>168472</v>
      </c>
      <c r="P92" s="119">
        <v>70439</v>
      </c>
      <c r="Q92" s="119">
        <v>2301737</v>
      </c>
      <c r="R92" s="119">
        <v>39544</v>
      </c>
      <c r="S92" s="119"/>
      <c r="T92" s="119">
        <v>34321</v>
      </c>
      <c r="U92" s="119">
        <v>18105</v>
      </c>
      <c r="V92" s="119">
        <v>1174</v>
      </c>
      <c r="W92" s="119">
        <v>1085</v>
      </c>
      <c r="X92" s="119"/>
      <c r="Y92" s="119"/>
      <c r="Z92" s="119">
        <v>128314</v>
      </c>
      <c r="AA92" s="119">
        <v>20011</v>
      </c>
      <c r="AB92" s="119">
        <v>12177</v>
      </c>
      <c r="AC92" s="119">
        <v>4548</v>
      </c>
      <c r="AD92" s="119">
        <v>3888</v>
      </c>
      <c r="AE92" s="119"/>
      <c r="AF92" s="119">
        <v>499694</v>
      </c>
      <c r="AG92" s="119">
        <v>45214</v>
      </c>
      <c r="AH92" s="119">
        <v>21934</v>
      </c>
      <c r="AI92" s="119">
        <v>4269</v>
      </c>
      <c r="AJ92" s="119">
        <v>11923</v>
      </c>
      <c r="AK92" s="129">
        <v>20930</v>
      </c>
      <c r="AL92" s="119">
        <v>51709</v>
      </c>
      <c r="AM92" s="119">
        <v>56435</v>
      </c>
      <c r="AN92" s="119">
        <v>48753</v>
      </c>
      <c r="AO92" s="121"/>
      <c r="AP92" s="122">
        <f t="shared" si="34"/>
        <v>0.43193361374858197</v>
      </c>
      <c r="AQ92" s="122">
        <f t="shared" si="35"/>
        <v>4.3874069932615826E-2</v>
      </c>
      <c r="AR92" s="122">
        <f t="shared" si="36"/>
        <v>3.4226804793930546E-2</v>
      </c>
      <c r="AS92" s="122">
        <f t="shared" si="37"/>
        <v>1.4310401151999583E-2</v>
      </c>
      <c r="AT92" s="122">
        <f t="shared" si="38"/>
        <v>0.4676213435227653</v>
      </c>
      <c r="AU92" s="122">
        <f t="shared" si="39"/>
        <v>8.0337668501067813E-3</v>
      </c>
      <c r="AV92" s="123">
        <f t="shared" si="40"/>
        <v>4.3418747193107857E-2</v>
      </c>
      <c r="AW92" s="123">
        <f t="shared" si="41"/>
        <v>2.2904239909420403E-2</v>
      </c>
      <c r="AX92" s="123">
        <f t="shared" si="42"/>
        <v>1.4852017483380036E-3</v>
      </c>
      <c r="AY92" s="123">
        <f t="shared" si="43"/>
        <v>1.3726097929699606E-3</v>
      </c>
      <c r="AZ92" s="123">
        <f t="shared" si="44"/>
        <v>0</v>
      </c>
      <c r="BA92" s="123">
        <f t="shared" si="45"/>
        <v>0</v>
      </c>
      <c r="BB92" s="123">
        <f t="shared" si="46"/>
        <v>0.16232723776511293</v>
      </c>
      <c r="BC92" s="123">
        <f t="shared" si="47"/>
        <v>2.5315478863706806E-2</v>
      </c>
      <c r="BD92" s="123">
        <f t="shared" si="48"/>
        <v>1.5404856635018628E-2</v>
      </c>
      <c r="BE92" s="123">
        <f t="shared" si="49"/>
        <v>5.7535754271220109E-3</v>
      </c>
      <c r="BF92" s="123">
        <f t="shared" si="50"/>
        <v>4.9186238479882096E-3</v>
      </c>
      <c r="BG92" s="123">
        <f t="shared" si="51"/>
        <v>0</v>
      </c>
      <c r="BH92" s="123">
        <f t="shared" si="52"/>
        <v>0.63215196118740236</v>
      </c>
      <c r="BI92" s="123">
        <f t="shared" si="53"/>
        <v>5.7199243483266181E-2</v>
      </c>
      <c r="BJ92" s="123">
        <f t="shared" si="54"/>
        <v>2.7748224146546652E-2</v>
      </c>
      <c r="BK92" s="123">
        <f t="shared" si="55"/>
        <v>2.2002999706214339E-2</v>
      </c>
      <c r="BL92" s="123">
        <f t="shared" si="56"/>
        <v>6.1452744318855369E-2</v>
      </c>
      <c r="BM92" s="123">
        <f t="shared" si="57"/>
        <v>0.26651513511563302</v>
      </c>
      <c r="BN92" s="123">
        <f t="shared" si="58"/>
        <v>0.29087357423757465</v>
      </c>
      <c r="BO92" s="123">
        <f t="shared" si="59"/>
        <v>0.25127951386204445</v>
      </c>
      <c r="BP92" s="123"/>
      <c r="BQ92" s="123">
        <f t="shared" si="60"/>
        <v>0.56320323292470054</v>
      </c>
      <c r="BR92" s="123">
        <f t="shared" si="61"/>
        <v>0.23331197109302501</v>
      </c>
      <c r="BS92" s="123">
        <f t="shared" si="62"/>
        <v>0.76030860769748709</v>
      </c>
      <c r="BT92" s="123">
        <f t="shared" si="63"/>
        <v>0.71339505600011421</v>
      </c>
      <c r="BU92" s="123">
        <f t="shared" si="64"/>
        <v>0.75068134575409962</v>
      </c>
      <c r="BV92" s="123">
        <f t="shared" si="65"/>
        <v>0.90645274974146262</v>
      </c>
      <c r="BW92" s="123">
        <f t="shared" si="66"/>
        <v>0.44540778570580236</v>
      </c>
      <c r="BX92" s="118">
        <v>2.0337780239176437</v>
      </c>
      <c r="BY92" s="118">
        <v>2.2094304774830715</v>
      </c>
      <c r="BZ92" s="118">
        <v>0.1756524535654278</v>
      </c>
      <c r="CA92" s="141"/>
      <c r="CB92" s="141">
        <v>13.5773314075324</v>
      </c>
      <c r="CC92" s="141">
        <v>20.179868050475498</v>
      </c>
      <c r="CD92" s="141">
        <v>26.2567731930856</v>
      </c>
      <c r="CE92" s="141"/>
      <c r="CF92" s="126">
        <v>790465</v>
      </c>
      <c r="CG92" s="127">
        <v>2.7243669791103226E-2</v>
      </c>
      <c r="CH92" s="127">
        <v>2.0595855871164765E-2</v>
      </c>
      <c r="CI92" s="127">
        <v>3.0597642139910491E-2</v>
      </c>
      <c r="CJ92" s="127">
        <v>3.9105343490821842E-2</v>
      </c>
      <c r="CK92" s="127">
        <v>5.7322506866118927E-4</v>
      </c>
      <c r="CL92" s="127">
        <v>0</v>
      </c>
      <c r="CM92" s="124"/>
      <c r="CN92" s="127">
        <v>7.1508157916187295E-2</v>
      </c>
      <c r="CO92" s="127">
        <v>0.1067080532492429</v>
      </c>
      <c r="CP92" s="127">
        <v>0.14315710958586589</v>
      </c>
      <c r="CQ92" s="127">
        <v>0.29759342469370659</v>
      </c>
      <c r="CR92" s="127">
        <v>1.9640316655790821E-3</v>
      </c>
      <c r="CS92" s="127">
        <v>1.246783229537983E-2</v>
      </c>
      <c r="CT92" s="124"/>
      <c r="CU92" s="127">
        <v>7.81132929949757E-2</v>
      </c>
      <c r="CV92" s="127">
        <v>0.26923741260592338</v>
      </c>
      <c r="CW92" s="127">
        <v>0.38380057025588826</v>
      </c>
      <c r="CX92" s="127">
        <v>1.0462363522338476</v>
      </c>
      <c r="CY92" s="127">
        <v>1.4958419333833536E-3</v>
      </c>
      <c r="CZ92" s="127">
        <v>2.2732305370726281E-2</v>
      </c>
      <c r="DB92" s="133">
        <v>0.24951581665590702</v>
      </c>
      <c r="DC92" s="128">
        <v>0.54518164439092998</v>
      </c>
      <c r="DD92" s="128">
        <v>0.47228712537730316</v>
      </c>
      <c r="DE92" s="128">
        <v>-0.45163419457512899</v>
      </c>
      <c r="DF92" s="128">
        <v>-0.26349765597690084</v>
      </c>
      <c r="DG92" s="128"/>
      <c r="DH92" s="128"/>
      <c r="DI92" s="128">
        <v>17.01794533608145</v>
      </c>
      <c r="DJ92" s="128">
        <v>0.74019270348363009</v>
      </c>
      <c r="DK92" s="128"/>
      <c r="DL92" s="128"/>
      <c r="DM92" s="128">
        <v>17.545074082308421</v>
      </c>
      <c r="DN92" s="128">
        <v>0.62176187092622337</v>
      </c>
      <c r="DO92" s="128"/>
      <c r="DP92" s="128"/>
      <c r="DQ92" s="128"/>
      <c r="DR92" s="128"/>
      <c r="DS92" s="128"/>
      <c r="DT92" s="128"/>
    </row>
    <row r="93" spans="1:124" s="125" customFormat="1" x14ac:dyDescent="0.2">
      <c r="A93" s="124">
        <v>302</v>
      </c>
      <c r="B93" s="124" t="s">
        <v>11</v>
      </c>
      <c r="C93" s="124">
        <v>30</v>
      </c>
      <c r="D93" s="124" t="s">
        <v>14</v>
      </c>
      <c r="E93" s="124">
        <v>1</v>
      </c>
      <c r="F93" s="124" t="s">
        <v>15</v>
      </c>
      <c r="G93" s="117">
        <v>121</v>
      </c>
      <c r="H93" s="117">
        <v>122</v>
      </c>
      <c r="I93" s="124"/>
      <c r="J93" s="118">
        <v>381.51</v>
      </c>
      <c r="K93" s="118">
        <v>381.51</v>
      </c>
      <c r="L93" s="118"/>
      <c r="M93" s="119">
        <v>1057209</v>
      </c>
      <c r="N93" s="119">
        <v>128116</v>
      </c>
      <c r="O93" s="119">
        <v>109010</v>
      </c>
      <c r="P93" s="119">
        <v>42540</v>
      </c>
      <c r="Q93" s="119">
        <v>1059145</v>
      </c>
      <c r="R93" s="119">
        <v>23786</v>
      </c>
      <c r="S93" s="119"/>
      <c r="T93" s="119">
        <v>22742</v>
      </c>
      <c r="U93" s="119">
        <v>19183</v>
      </c>
      <c r="V93" s="119">
        <v>1122</v>
      </c>
      <c r="W93" s="119">
        <v>1368</v>
      </c>
      <c r="X93" s="119"/>
      <c r="Y93" s="119"/>
      <c r="Z93" s="119">
        <v>76440</v>
      </c>
      <c r="AA93" s="119">
        <v>13744</v>
      </c>
      <c r="AB93" s="119">
        <v>8312</v>
      </c>
      <c r="AC93" s="119">
        <v>3897</v>
      </c>
      <c r="AD93" s="119">
        <v>2662</v>
      </c>
      <c r="AE93" s="119"/>
      <c r="AF93" s="119">
        <v>379754</v>
      </c>
      <c r="AG93" s="119">
        <v>30437</v>
      </c>
      <c r="AH93" s="119">
        <v>14548</v>
      </c>
      <c r="AI93" s="119">
        <v>2464</v>
      </c>
      <c r="AJ93" s="119">
        <v>8921</v>
      </c>
      <c r="AK93" s="120">
        <v>15039</v>
      </c>
      <c r="AL93" s="119">
        <v>46605</v>
      </c>
      <c r="AM93" s="119">
        <v>44694</v>
      </c>
      <c r="AN93" s="119">
        <v>64072</v>
      </c>
      <c r="AO93" s="121"/>
      <c r="AP93" s="122">
        <f t="shared" si="34"/>
        <v>0.43689824721485937</v>
      </c>
      <c r="AQ93" s="122">
        <f t="shared" si="35"/>
        <v>5.2944740198181177E-2</v>
      </c>
      <c r="AR93" s="122">
        <f t="shared" si="36"/>
        <v>4.5049065916854494E-2</v>
      </c>
      <c r="AS93" s="122">
        <f t="shared" si="37"/>
        <v>1.7579921696202091E-2</v>
      </c>
      <c r="AT93" s="122">
        <f t="shared" si="38"/>
        <v>0.43769831135223236</v>
      </c>
      <c r="AU93" s="122">
        <f t="shared" si="39"/>
        <v>9.8297136216704984E-3</v>
      </c>
      <c r="AV93" s="123">
        <f t="shared" si="40"/>
        <v>3.9605788136375435E-2</v>
      </c>
      <c r="AW93" s="123">
        <f t="shared" si="41"/>
        <v>3.3407696500751469E-2</v>
      </c>
      <c r="AX93" s="123">
        <f t="shared" si="42"/>
        <v>1.9539923616662225E-3</v>
      </c>
      <c r="AY93" s="123">
        <f t="shared" si="43"/>
        <v>2.3824077992507953E-3</v>
      </c>
      <c r="AZ93" s="123">
        <f t="shared" si="44"/>
        <v>0</v>
      </c>
      <c r="BA93" s="123">
        <f t="shared" si="45"/>
        <v>0</v>
      </c>
      <c r="BB93" s="123">
        <f t="shared" si="46"/>
        <v>0.13312226036164532</v>
      </c>
      <c r="BC93" s="123">
        <f t="shared" si="47"/>
        <v>2.3935535667326705E-2</v>
      </c>
      <c r="BD93" s="123">
        <f t="shared" si="48"/>
        <v>1.4475565517085242E-2</v>
      </c>
      <c r="BE93" s="123">
        <f t="shared" si="49"/>
        <v>6.7867274807604898E-3</v>
      </c>
      <c r="BF93" s="123">
        <f t="shared" si="50"/>
        <v>4.6359426619924102E-3</v>
      </c>
      <c r="BG93" s="123">
        <f t="shared" si="51"/>
        <v>0</v>
      </c>
      <c r="BH93" s="123">
        <f t="shared" si="52"/>
        <v>0.66135152879874748</v>
      </c>
      <c r="BI93" s="123">
        <f t="shared" si="53"/>
        <v>5.3006832007161157E-2</v>
      </c>
      <c r="BJ93" s="123">
        <f t="shared" si="54"/>
        <v>2.533572270723726E-2</v>
      </c>
      <c r="BK93" s="123">
        <f t="shared" si="55"/>
        <v>1.3553728100332792E-2</v>
      </c>
      <c r="BL93" s="123">
        <f t="shared" si="56"/>
        <v>4.9071756648972745E-2</v>
      </c>
      <c r="BM93" s="123">
        <f t="shared" si="57"/>
        <v>0.2563601859237053</v>
      </c>
      <c r="BN93" s="123">
        <f t="shared" si="58"/>
        <v>0.24584834566407218</v>
      </c>
      <c r="BO93" s="123">
        <f t="shared" si="59"/>
        <v>0.35244093621936795</v>
      </c>
      <c r="BP93" s="123"/>
      <c r="BQ93" s="123">
        <f t="shared" si="60"/>
        <v>0.57780472694198748</v>
      </c>
      <c r="BR93" s="123">
        <f t="shared" si="61"/>
        <v>0.32581820079846824</v>
      </c>
      <c r="BS93" s="123">
        <f t="shared" si="62"/>
        <v>0.79406051654997711</v>
      </c>
      <c r="BT93" s="123">
        <f t="shared" si="63"/>
        <v>0.74190554894571392</v>
      </c>
      <c r="BU93" s="123">
        <f t="shared" si="64"/>
        <v>0.84911936599652782</v>
      </c>
      <c r="BV93" s="123">
        <f t="shared" si="65"/>
        <v>0.93172659454532369</v>
      </c>
      <c r="BW93" s="123">
        <f t="shared" si="66"/>
        <v>0.57603164613863167</v>
      </c>
      <c r="BX93" s="118">
        <v>1.9564055961510964</v>
      </c>
      <c r="BY93" s="118">
        <v>2.2534999244766651</v>
      </c>
      <c r="BZ93" s="118">
        <v>0.2970943283255687</v>
      </c>
      <c r="CA93" s="141"/>
      <c r="CB93" s="141">
        <v>14.7317323294023</v>
      </c>
      <c r="CC93" s="141">
        <v>21.193923116914601</v>
      </c>
      <c r="CD93" s="141">
        <v>27.464917871197901</v>
      </c>
      <c r="CE93" s="141"/>
      <c r="CF93" s="126">
        <v>574209</v>
      </c>
      <c r="CG93" s="127">
        <v>3.9798846291859036E-2</v>
      </c>
      <c r="CH93" s="127">
        <v>2.5219305354405384E-2</v>
      </c>
      <c r="CI93" s="127">
        <v>3.4350787910714616E-2</v>
      </c>
      <c r="CJ93" s="127">
        <v>4.7036949797602257E-2</v>
      </c>
      <c r="CK93" s="127">
        <v>9.0492545274631895E-4</v>
      </c>
      <c r="CL93" s="127">
        <v>0</v>
      </c>
      <c r="CM93" s="124"/>
      <c r="CN93" s="127">
        <v>0.10446251211170166</v>
      </c>
      <c r="CO93" s="127">
        <v>0.13066235244122515</v>
      </c>
      <c r="CP93" s="127">
        <v>0.16071694305100451</v>
      </c>
      <c r="CQ93" s="127">
        <v>0.35795330581100138</v>
      </c>
      <c r="CR93" s="127">
        <v>3.1005312596207317E-3</v>
      </c>
      <c r="CS93" s="127">
        <v>1.5056966528634492E-2</v>
      </c>
      <c r="CT93" s="124"/>
      <c r="CU93" s="127">
        <v>0.1141116070300196</v>
      </c>
      <c r="CV93" s="127">
        <v>0.32967702647624031</v>
      </c>
      <c r="CW93" s="127">
        <v>0.43087803722218149</v>
      </c>
      <c r="CX93" s="127">
        <v>1.2584409797602256</v>
      </c>
      <c r="CY93" s="127">
        <v>2.3614205184106043E-3</v>
      </c>
      <c r="CZ93" s="127">
        <v>2.7453012919700669E-2</v>
      </c>
      <c r="DB93" s="133">
        <v>0.31502260927817788</v>
      </c>
      <c r="DC93" s="128">
        <v>0.53916155351777406</v>
      </c>
      <c r="DD93" s="128">
        <v>0.47368657796299968</v>
      </c>
      <c r="DE93" s="128">
        <v>-0.4359770665298468</v>
      </c>
      <c r="DF93" s="128">
        <v>-0.26833019749052978</v>
      </c>
      <c r="DG93" s="128"/>
      <c r="DH93" s="128"/>
      <c r="DI93" s="128">
        <v>17.105411122687482</v>
      </c>
      <c r="DJ93" s="128">
        <v>0.58834462305768798</v>
      </c>
      <c r="DK93" s="128"/>
      <c r="DL93" s="128"/>
      <c r="DM93" s="128">
        <v>17.618545343057484</v>
      </c>
      <c r="DN93" s="128">
        <v>0.49420948336849313</v>
      </c>
      <c r="DO93" s="128"/>
      <c r="DP93" s="128"/>
      <c r="DQ93" s="128"/>
      <c r="DR93" s="128"/>
      <c r="DS93" s="128"/>
      <c r="DT93" s="128"/>
    </row>
    <row r="94" spans="1:124" s="125" customFormat="1" x14ac:dyDescent="0.2">
      <c r="A94" s="124">
        <v>302</v>
      </c>
      <c r="B94" s="124" t="s">
        <v>11</v>
      </c>
      <c r="C94" s="124">
        <v>30</v>
      </c>
      <c r="D94" s="124" t="s">
        <v>14</v>
      </c>
      <c r="E94" s="124">
        <v>1</v>
      </c>
      <c r="F94" s="124" t="s">
        <v>15</v>
      </c>
      <c r="G94" s="117">
        <v>141</v>
      </c>
      <c r="H94" s="117">
        <v>142</v>
      </c>
      <c r="I94" s="124"/>
      <c r="J94" s="118">
        <v>381.71</v>
      </c>
      <c r="K94" s="118">
        <v>381.71</v>
      </c>
      <c r="L94" s="118"/>
      <c r="M94" s="119">
        <v>1355194</v>
      </c>
      <c r="N94" s="119">
        <v>180127</v>
      </c>
      <c r="O94" s="119">
        <v>162565</v>
      </c>
      <c r="P94" s="119">
        <v>42688</v>
      </c>
      <c r="Q94" s="119">
        <v>1558293</v>
      </c>
      <c r="R94" s="119">
        <v>31333</v>
      </c>
      <c r="S94" s="119"/>
      <c r="T94" s="119">
        <v>30154</v>
      </c>
      <c r="U94" s="119">
        <v>13738</v>
      </c>
      <c r="V94" s="119">
        <v>1522</v>
      </c>
      <c r="W94" s="119">
        <v>1152</v>
      </c>
      <c r="X94" s="119"/>
      <c r="Y94" s="119"/>
      <c r="Z94" s="119">
        <v>52485</v>
      </c>
      <c r="AA94" s="119">
        <v>9022</v>
      </c>
      <c r="AB94" s="119">
        <v>6956</v>
      </c>
      <c r="AC94" s="119">
        <v>4185</v>
      </c>
      <c r="AD94" s="119">
        <v>2009</v>
      </c>
      <c r="AE94" s="119">
        <v>1189</v>
      </c>
      <c r="AF94" s="119">
        <v>210765</v>
      </c>
      <c r="AG94" s="119">
        <v>20264</v>
      </c>
      <c r="AH94" s="119">
        <v>9129</v>
      </c>
      <c r="AI94" s="119">
        <v>1558</v>
      </c>
      <c r="AJ94" s="119">
        <v>4687</v>
      </c>
      <c r="AK94" s="120">
        <v>7115</v>
      </c>
      <c r="AL94" s="119">
        <v>27574</v>
      </c>
      <c r="AM94" s="119">
        <v>23484</v>
      </c>
      <c r="AN94" s="119">
        <v>25615</v>
      </c>
      <c r="AO94" s="121"/>
      <c r="AP94" s="122">
        <f t="shared" si="34"/>
        <v>0.40694072428082395</v>
      </c>
      <c r="AQ94" s="122">
        <f t="shared" si="35"/>
        <v>5.4088943606990569E-2</v>
      </c>
      <c r="AR94" s="122">
        <f t="shared" si="36"/>
        <v>4.8815386463275476E-2</v>
      </c>
      <c r="AS94" s="122">
        <f t="shared" si="37"/>
        <v>1.2818449342381839E-2</v>
      </c>
      <c r="AT94" s="122">
        <f t="shared" si="38"/>
        <v>0.46792775208696175</v>
      </c>
      <c r="AU94" s="122">
        <f t="shared" si="39"/>
        <v>9.408744219566393E-3</v>
      </c>
      <c r="AV94" s="123">
        <f t="shared" si="40"/>
        <v>8.3167388366384418E-2</v>
      </c>
      <c r="AW94" s="123">
        <f t="shared" si="41"/>
        <v>3.7890614226218387E-2</v>
      </c>
      <c r="AX94" s="123">
        <f t="shared" si="42"/>
        <v>4.1978100780538929E-3</v>
      </c>
      <c r="AY94" s="123">
        <f t="shared" si="43"/>
        <v>3.1773174835204236E-3</v>
      </c>
      <c r="AZ94" s="123">
        <f t="shared" si="44"/>
        <v>0</v>
      </c>
      <c r="BA94" s="123">
        <f t="shared" si="45"/>
        <v>0</v>
      </c>
      <c r="BB94" s="123">
        <f t="shared" si="46"/>
        <v>0.14475825357861929</v>
      </c>
      <c r="BC94" s="123">
        <f t="shared" si="47"/>
        <v>2.4883470778056652E-2</v>
      </c>
      <c r="BD94" s="123">
        <f t="shared" si="48"/>
        <v>1.9185260777229225E-2</v>
      </c>
      <c r="BE94" s="123">
        <f t="shared" si="49"/>
        <v>1.1542598670601539E-2</v>
      </c>
      <c r="BF94" s="123">
        <f t="shared" si="50"/>
        <v>5.5409989795074058E-3</v>
      </c>
      <c r="BG94" s="123">
        <f t="shared" si="51"/>
        <v>3.2793667429737708E-3</v>
      </c>
      <c r="BH94" s="123">
        <f t="shared" si="52"/>
        <v>0.5813084369914775</v>
      </c>
      <c r="BI94" s="123">
        <f t="shared" si="53"/>
        <v>5.5889897123314117E-2</v>
      </c>
      <c r="BJ94" s="123">
        <f t="shared" si="54"/>
        <v>2.5178586204043358E-2</v>
      </c>
      <c r="BK94" s="123">
        <f t="shared" si="55"/>
        <v>1.730476603023336E-2</v>
      </c>
      <c r="BL94" s="123">
        <f t="shared" si="56"/>
        <v>5.2058689591594196E-2</v>
      </c>
      <c r="BM94" s="123">
        <f t="shared" si="57"/>
        <v>0.30626548043495161</v>
      </c>
      <c r="BN94" s="123">
        <f t="shared" si="58"/>
        <v>0.26083769284595648</v>
      </c>
      <c r="BO94" s="123">
        <f t="shared" si="59"/>
        <v>0.28450679195406131</v>
      </c>
      <c r="BP94" s="123"/>
      <c r="BQ94" s="123">
        <f t="shared" si="60"/>
        <v>0.56774326694871524</v>
      </c>
      <c r="BR94" s="123">
        <f t="shared" si="61"/>
        <v>0.16866964672969292</v>
      </c>
      <c r="BS94" s="123">
        <f t="shared" si="62"/>
        <v>0.72388640049191888</v>
      </c>
      <c r="BT94" s="123">
        <f t="shared" si="63"/>
        <v>0.66663187459672835</v>
      </c>
      <c r="BU94" s="123">
        <f t="shared" si="64"/>
        <v>0.80398618957940993</v>
      </c>
      <c r="BV94" s="123">
        <f t="shared" si="65"/>
        <v>0.92468462818688335</v>
      </c>
      <c r="BW94" s="123">
        <f t="shared" si="66"/>
        <v>0.50565568430819041</v>
      </c>
      <c r="BX94" s="118">
        <v>2.0712948171281007</v>
      </c>
      <c r="BY94" s="118">
        <v>2.2229813094392821</v>
      </c>
      <c r="BZ94" s="118">
        <v>0.15168649231118136</v>
      </c>
      <c r="CA94" s="141"/>
      <c r="CB94" s="141">
        <v>13.944327679344701</v>
      </c>
      <c r="CC94" s="141">
        <v>20.474942706656801</v>
      </c>
      <c r="CD94" s="141">
        <v>26.592122488752501</v>
      </c>
      <c r="CE94" s="141"/>
      <c r="CF94" s="126">
        <v>362570</v>
      </c>
      <c r="CG94" s="127">
        <v>1.960431786157554E-2</v>
      </c>
      <c r="CH94" s="127">
        <v>1.1326077950834689E-2</v>
      </c>
      <c r="CI94" s="127">
        <v>1.4544468842063174E-2</v>
      </c>
      <c r="CJ94" s="127">
        <v>2.9597341283264619E-2</v>
      </c>
      <c r="CK94" s="127">
        <v>3.8836579755540198E-4</v>
      </c>
      <c r="CL94" s="127">
        <v>0</v>
      </c>
      <c r="CM94" s="124"/>
      <c r="CN94" s="127">
        <v>5.1456674825154189E-2</v>
      </c>
      <c r="CO94" s="127">
        <v>5.8680917978981506E-2</v>
      </c>
      <c r="CP94" s="127">
        <v>6.8049168964414236E-2</v>
      </c>
      <c r="CQ94" s="127">
        <v>0.22523709979385306</v>
      </c>
      <c r="CR94" s="127">
        <v>1.3306513722579772E-3</v>
      </c>
      <c r="CS94" s="127">
        <v>7.217367043468547E-3</v>
      </c>
      <c r="CT94" s="124"/>
      <c r="CU94" s="127">
        <v>5.6209675011843326E-2</v>
      </c>
      <c r="CV94" s="127">
        <v>0.1480591018664609</v>
      </c>
      <c r="CW94" s="127">
        <v>0.18243809147540985</v>
      </c>
      <c r="CX94" s="127">
        <v>0.79185634534295357</v>
      </c>
      <c r="CY94" s="127">
        <v>1.0134480804059314E-3</v>
      </c>
      <c r="CZ94" s="127">
        <v>1.3159255572080555E-2</v>
      </c>
      <c r="DB94" s="133">
        <v>0.16891284815813118</v>
      </c>
      <c r="DC94" s="128">
        <v>0.54710952114499156</v>
      </c>
      <c r="DD94" s="128">
        <v>0.50006479090165945</v>
      </c>
      <c r="DE94" s="128">
        <v>-0.39978699916340021</v>
      </c>
      <c r="DF94" s="128">
        <v>-0.26194024198601018</v>
      </c>
      <c r="DG94" s="128"/>
      <c r="DH94" s="128"/>
      <c r="DI94" s="128">
        <v>18.75404943135371</v>
      </c>
      <c r="DJ94" s="128">
        <v>0.44787215561892324</v>
      </c>
      <c r="DK94" s="128"/>
      <c r="DL94" s="128"/>
      <c r="DM94" s="128">
        <v>19.003401522337118</v>
      </c>
      <c r="DN94" s="128">
        <v>0.37621261071991074</v>
      </c>
      <c r="DO94" s="128"/>
      <c r="DP94" s="128"/>
      <c r="DQ94" s="128"/>
      <c r="DR94" s="128"/>
      <c r="DS94" s="128"/>
      <c r="DT94" s="128"/>
    </row>
    <row r="95" spans="1:124" s="125" customFormat="1" x14ac:dyDescent="0.2">
      <c r="A95" s="124">
        <v>302</v>
      </c>
      <c r="B95" s="124" t="s">
        <v>11</v>
      </c>
      <c r="C95" s="124">
        <v>30</v>
      </c>
      <c r="D95" s="124" t="s">
        <v>14</v>
      </c>
      <c r="E95" s="124">
        <v>2</v>
      </c>
      <c r="F95" s="124" t="s">
        <v>15</v>
      </c>
      <c r="G95" s="117">
        <v>1</v>
      </c>
      <c r="H95" s="117">
        <v>2</v>
      </c>
      <c r="I95" s="134"/>
      <c r="J95" s="118">
        <v>381.82</v>
      </c>
      <c r="K95" s="118">
        <v>381.82</v>
      </c>
      <c r="L95" s="118"/>
      <c r="M95" s="119">
        <v>203279</v>
      </c>
      <c r="N95" s="119">
        <v>28946</v>
      </c>
      <c r="O95" s="119">
        <v>23941</v>
      </c>
      <c r="P95" s="119">
        <v>9001</v>
      </c>
      <c r="Q95" s="119">
        <v>214155</v>
      </c>
      <c r="R95" s="119">
        <v>4720</v>
      </c>
      <c r="S95" s="119"/>
      <c r="T95" s="119">
        <v>5841</v>
      </c>
      <c r="U95" s="119">
        <v>3414</v>
      </c>
      <c r="V95" s="119"/>
      <c r="W95" s="119"/>
      <c r="X95" s="119"/>
      <c r="Y95" s="119"/>
      <c r="Z95" s="119">
        <v>15268</v>
      </c>
      <c r="AA95" s="119">
        <v>3072</v>
      </c>
      <c r="AB95" s="119">
        <v>1805</v>
      </c>
      <c r="AC95" s="119"/>
      <c r="AD95" s="119"/>
      <c r="AE95" s="119"/>
      <c r="AF95" s="119">
        <v>71896</v>
      </c>
      <c r="AG95" s="119">
        <v>6048</v>
      </c>
      <c r="AH95" s="119">
        <v>2680</v>
      </c>
      <c r="AI95" s="119"/>
      <c r="AJ95" s="119">
        <v>1595</v>
      </c>
      <c r="AK95" s="120">
        <v>2850</v>
      </c>
      <c r="AL95" s="119">
        <v>9020</v>
      </c>
      <c r="AM95" s="119">
        <v>8038</v>
      </c>
      <c r="AN95" s="119">
        <v>9599</v>
      </c>
      <c r="AO95" s="121"/>
      <c r="AP95" s="122">
        <f t="shared" si="34"/>
        <v>0.41996149094500063</v>
      </c>
      <c r="AQ95" s="122">
        <f t="shared" si="35"/>
        <v>5.9800595816065547E-2</v>
      </c>
      <c r="AR95" s="122">
        <f t="shared" si="36"/>
        <v>4.9460583998909187E-2</v>
      </c>
      <c r="AS95" s="122">
        <f t="shared" si="37"/>
        <v>1.8595493779465417E-2</v>
      </c>
      <c r="AT95" s="122">
        <f t="shared" si="38"/>
        <v>0.44243061552509905</v>
      </c>
      <c r="AU95" s="122">
        <f t="shared" si="39"/>
        <v>9.7512199354601453E-3</v>
      </c>
      <c r="AV95" s="123">
        <f t="shared" si="40"/>
        <v>5.3088417072638699E-2</v>
      </c>
      <c r="AW95" s="123">
        <f t="shared" si="41"/>
        <v>3.1029593543226933E-2</v>
      </c>
      <c r="AX95" s="123">
        <f t="shared" si="42"/>
        <v>0</v>
      </c>
      <c r="AY95" s="123">
        <f t="shared" si="43"/>
        <v>0</v>
      </c>
      <c r="AZ95" s="123">
        <f t="shared" si="44"/>
        <v>0</v>
      </c>
      <c r="BA95" s="123">
        <f t="shared" si="45"/>
        <v>0</v>
      </c>
      <c r="BB95" s="123">
        <f t="shared" si="46"/>
        <v>0.13876972296953391</v>
      </c>
      <c r="BC95" s="123">
        <f t="shared" si="47"/>
        <v>2.7921180833272739E-2</v>
      </c>
      <c r="BD95" s="123">
        <f t="shared" si="48"/>
        <v>1.6405511524758234E-2</v>
      </c>
      <c r="BE95" s="123">
        <f t="shared" si="49"/>
        <v>0</v>
      </c>
      <c r="BF95" s="123">
        <f t="shared" si="50"/>
        <v>0</v>
      </c>
      <c r="BG95" s="123">
        <f t="shared" si="51"/>
        <v>0</v>
      </c>
      <c r="BH95" s="123">
        <f t="shared" si="52"/>
        <v>0.65345742747037006</v>
      </c>
      <c r="BI95" s="123">
        <f t="shared" si="53"/>
        <v>5.4969824765505708E-2</v>
      </c>
      <c r="BJ95" s="123">
        <f t="shared" si="54"/>
        <v>2.4358321820693668E-2</v>
      </c>
      <c r="BK95" s="123">
        <f t="shared" si="55"/>
        <v>0</v>
      </c>
      <c r="BL95" s="123">
        <f t="shared" si="56"/>
        <v>5.128287569931194E-2</v>
      </c>
      <c r="BM95" s="123">
        <f t="shared" si="57"/>
        <v>0.29001350395472958</v>
      </c>
      <c r="BN95" s="123">
        <f t="shared" si="58"/>
        <v>0.25843997170599964</v>
      </c>
      <c r="BO95" s="123">
        <f t="shared" si="59"/>
        <v>0.30862967011767733</v>
      </c>
      <c r="BP95" s="123"/>
      <c r="BQ95" s="123">
        <f t="shared" si="60"/>
        <v>0.56542757626711493</v>
      </c>
      <c r="BR95" s="123">
        <f t="shared" si="61"/>
        <v>0.31720793506054595</v>
      </c>
      <c r="BS95" s="123">
        <f t="shared" si="62"/>
        <v>0.77868994958372773</v>
      </c>
      <c r="BT95" s="123">
        <f t="shared" si="63"/>
        <v>0.72263822858348992</v>
      </c>
      <c r="BU95" s="123">
        <f t="shared" si="64"/>
        <v>0.85751295336787559</v>
      </c>
      <c r="BV95" s="123">
        <f t="shared" si="65"/>
        <v>0.94354381990655523</v>
      </c>
      <c r="BW95" s="123">
        <f t="shared" si="66"/>
        <v>0.54425355786131435</v>
      </c>
      <c r="BX95" s="118">
        <v>1.9939819271881365</v>
      </c>
      <c r="BY95" s="118">
        <v>2.2160524683652914</v>
      </c>
      <c r="BZ95" s="118">
        <v>0.22207054117715486</v>
      </c>
      <c r="CA95" s="141"/>
      <c r="CB95" s="141">
        <v>13.746883456930201</v>
      </c>
      <c r="CC95" s="141">
        <v>20.337718100155001</v>
      </c>
      <c r="CD95" s="141">
        <v>26.414481706693099</v>
      </c>
      <c r="CE95" s="141"/>
      <c r="CF95" s="126">
        <v>110024</v>
      </c>
      <c r="CG95" s="127">
        <v>3.9660323606078345E-2</v>
      </c>
      <c r="CH95" s="127">
        <v>2.1387763240516826E-2</v>
      </c>
      <c r="CI95" s="127">
        <v>2.9969409832170751E-2</v>
      </c>
      <c r="CJ95" s="127">
        <v>4.2595459731140976E-2</v>
      </c>
      <c r="CK95" s="127">
        <v>8.5754602910975697E-4</v>
      </c>
      <c r="CL95" s="127">
        <v>0</v>
      </c>
      <c r="CM95" s="124"/>
      <c r="CN95" s="127">
        <v>0.10409892298565027</v>
      </c>
      <c r="CO95" s="127">
        <v>0.11081096085676778</v>
      </c>
      <c r="CP95" s="127">
        <v>0.14021780070339585</v>
      </c>
      <c r="CQ95" s="127">
        <v>0.32415336642595266</v>
      </c>
      <c r="CR95" s="127">
        <v>2.9381959163036113E-3</v>
      </c>
      <c r="CS95" s="127">
        <v>1.4538993274067796E-2</v>
      </c>
      <c r="CT95" s="124"/>
      <c r="CU95" s="127">
        <v>0.11371443354994859</v>
      </c>
      <c r="CV95" s="127">
        <v>0.27958954812685693</v>
      </c>
      <c r="CW95" s="127">
        <v>0.37592035788981248</v>
      </c>
      <c r="CX95" s="127">
        <v>1.1396119924452839</v>
      </c>
      <c r="CY95" s="127">
        <v>2.2377829935887558E-3</v>
      </c>
      <c r="CZ95" s="127">
        <v>2.6508604467796612E-2</v>
      </c>
      <c r="DB95" s="133">
        <v>0.27680798004987534</v>
      </c>
      <c r="DC95" s="128">
        <v>0.54896709426927104</v>
      </c>
      <c r="DD95" s="128">
        <v>0.48494357037767849</v>
      </c>
      <c r="DE95" s="128">
        <v>-0.43015765621909391</v>
      </c>
      <c r="DF95" s="128">
        <v>-0.26057494025536476</v>
      </c>
      <c r="DG95" s="128"/>
      <c r="DH95" s="128"/>
      <c r="DI95" s="128">
        <v>17.808973148604903</v>
      </c>
      <c r="DJ95" s="128">
        <v>0.90354332440255203</v>
      </c>
      <c r="DK95" s="128"/>
      <c r="DL95" s="128"/>
      <c r="DM95" s="128">
        <v>18.209537444828118</v>
      </c>
      <c r="DN95" s="128">
        <v>0.75897639249809223</v>
      </c>
      <c r="DO95" s="128"/>
      <c r="DP95" s="128"/>
      <c r="DQ95" s="128"/>
      <c r="DR95" s="128"/>
      <c r="DS95" s="128"/>
      <c r="DT95" s="128"/>
    </row>
    <row r="96" spans="1:124" s="125" customFormat="1" x14ac:dyDescent="0.2">
      <c r="A96" s="124">
        <v>302</v>
      </c>
      <c r="B96" s="124" t="s">
        <v>11</v>
      </c>
      <c r="C96" s="124">
        <v>30</v>
      </c>
      <c r="D96" s="124" t="s">
        <v>14</v>
      </c>
      <c r="E96" s="124">
        <v>2</v>
      </c>
      <c r="F96" s="124" t="s">
        <v>15</v>
      </c>
      <c r="G96" s="117">
        <v>21</v>
      </c>
      <c r="H96" s="117">
        <v>22</v>
      </c>
      <c r="I96" s="124"/>
      <c r="J96" s="118">
        <v>382.02</v>
      </c>
      <c r="K96" s="118">
        <v>382.02</v>
      </c>
      <c r="L96" s="118"/>
      <c r="M96" s="119">
        <v>3871097</v>
      </c>
      <c r="N96" s="119">
        <v>461365</v>
      </c>
      <c r="O96" s="119">
        <v>382969</v>
      </c>
      <c r="P96" s="119">
        <v>127354</v>
      </c>
      <c r="Q96" s="119">
        <v>4230611</v>
      </c>
      <c r="R96" s="119">
        <v>77753</v>
      </c>
      <c r="S96" s="119"/>
      <c r="T96" s="119">
        <v>81065</v>
      </c>
      <c r="U96" s="119">
        <v>40350</v>
      </c>
      <c r="V96" s="119">
        <v>4073</v>
      </c>
      <c r="W96" s="119">
        <v>3163</v>
      </c>
      <c r="X96" s="119">
        <v>1652</v>
      </c>
      <c r="Y96" s="119">
        <v>1017</v>
      </c>
      <c r="Z96" s="119">
        <v>201458</v>
      </c>
      <c r="AA96" s="119">
        <v>41772</v>
      </c>
      <c r="AB96" s="119">
        <v>24381</v>
      </c>
      <c r="AC96" s="119">
        <v>13940</v>
      </c>
      <c r="AD96" s="119">
        <v>6660</v>
      </c>
      <c r="AE96" s="119">
        <v>3776</v>
      </c>
      <c r="AF96" s="119">
        <v>709107</v>
      </c>
      <c r="AG96" s="119">
        <v>69854</v>
      </c>
      <c r="AH96" s="119">
        <v>32283</v>
      </c>
      <c r="AI96" s="119">
        <v>5790</v>
      </c>
      <c r="AJ96" s="119">
        <v>17589</v>
      </c>
      <c r="AK96" s="120">
        <v>33825</v>
      </c>
      <c r="AL96" s="119">
        <v>117270</v>
      </c>
      <c r="AM96" s="119">
        <v>109977</v>
      </c>
      <c r="AN96" s="119">
        <v>110415</v>
      </c>
      <c r="AO96" s="121"/>
      <c r="AP96" s="122">
        <f t="shared" si="34"/>
        <v>0.42301759046869414</v>
      </c>
      <c r="AQ96" s="122">
        <f t="shared" si="35"/>
        <v>5.0416073435150054E-2</v>
      </c>
      <c r="AR96" s="122">
        <f t="shared" si="36"/>
        <v>4.1849280347200118E-2</v>
      </c>
      <c r="AS96" s="122">
        <f t="shared" si="37"/>
        <v>1.3916722370054296E-2</v>
      </c>
      <c r="AT96" s="122">
        <f t="shared" si="38"/>
        <v>0.46230380469162946</v>
      </c>
      <c r="AU96" s="122">
        <f t="shared" si="39"/>
        <v>8.4965286872719474E-3</v>
      </c>
      <c r="AV96" s="123">
        <f t="shared" si="40"/>
        <v>6.5663548933984905E-2</v>
      </c>
      <c r="AW96" s="123">
        <f t="shared" si="41"/>
        <v>3.2683947443240498E-2</v>
      </c>
      <c r="AX96" s="123">
        <f t="shared" si="42"/>
        <v>3.2991751657080186E-3</v>
      </c>
      <c r="AY96" s="123">
        <f t="shared" si="43"/>
        <v>2.5620650746708724E-3</v>
      </c>
      <c r="AZ96" s="123">
        <f t="shared" si="44"/>
        <v>1.3381383191135886E-3</v>
      </c>
      <c r="BA96" s="123">
        <f t="shared" si="45"/>
        <v>8.2378127756568983E-4</v>
      </c>
      <c r="BB96" s="123">
        <f t="shared" si="46"/>
        <v>0.16318321397819935</v>
      </c>
      <c r="BC96" s="123">
        <f t="shared" si="47"/>
        <v>3.3835783211872174E-2</v>
      </c>
      <c r="BD96" s="123">
        <f t="shared" si="48"/>
        <v>1.9748880362172157E-2</v>
      </c>
      <c r="BE96" s="123">
        <f t="shared" si="49"/>
        <v>1.1291554581382219E-2</v>
      </c>
      <c r="BF96" s="123">
        <f t="shared" si="50"/>
        <v>5.3946738530850488E-3</v>
      </c>
      <c r="BG96" s="123">
        <f t="shared" si="51"/>
        <v>3.058601872259631E-3</v>
      </c>
      <c r="BH96" s="123">
        <f t="shared" si="52"/>
        <v>0.5743845333242612</v>
      </c>
      <c r="BI96" s="123">
        <f t="shared" si="53"/>
        <v>5.6582514614625073E-2</v>
      </c>
      <c r="BJ96" s="123">
        <f t="shared" si="54"/>
        <v>2.6149587987859553E-2</v>
      </c>
      <c r="BK96" s="123">
        <f t="shared" si="55"/>
        <v>1.4663202200240082E-2</v>
      </c>
      <c r="BL96" s="123">
        <f t="shared" si="56"/>
        <v>4.4544225129537617E-2</v>
      </c>
      <c r="BM96" s="123">
        <f t="shared" si="57"/>
        <v>0.29698682591056208</v>
      </c>
      <c r="BN96" s="123">
        <f t="shared" si="58"/>
        <v>0.27851726914953429</v>
      </c>
      <c r="BO96" s="123">
        <f t="shared" si="59"/>
        <v>0.279626506207169</v>
      </c>
      <c r="BP96" s="123"/>
      <c r="BQ96" s="123">
        <f t="shared" si="60"/>
        <v>0.5603707116455332</v>
      </c>
      <c r="BR96" s="123">
        <f t="shared" si="61"/>
        <v>0.20242807666066595</v>
      </c>
      <c r="BS96" s="123">
        <f t="shared" si="62"/>
        <v>0.72122886750449855</v>
      </c>
      <c r="BT96" s="123">
        <f t="shared" si="63"/>
        <v>0.66040109820517201</v>
      </c>
      <c r="BU96" s="123">
        <f t="shared" si="64"/>
        <v>0.82526122247634426</v>
      </c>
      <c r="BV96" s="123">
        <f t="shared" si="65"/>
        <v>0.93524558152675186</v>
      </c>
      <c r="BW96" s="123">
        <f t="shared" si="66"/>
        <v>0.488168819799984</v>
      </c>
      <c r="BX96" s="118">
        <v>2.0335765486935031</v>
      </c>
      <c r="BY96" s="118">
        <v>2.2010454624737421</v>
      </c>
      <c r="BZ96" s="118">
        <v>0.16746891378023898</v>
      </c>
      <c r="CA96" s="141"/>
      <c r="CB96" s="141">
        <v>13.3831296985585</v>
      </c>
      <c r="CC96" s="141">
        <v>19.976050819733398</v>
      </c>
      <c r="CD96" s="141">
        <v>26.038151910256602</v>
      </c>
      <c r="CE96" s="141"/>
      <c r="CF96" s="126">
        <v>1234551</v>
      </c>
      <c r="CG96" s="127">
        <v>2.336879511348592E-2</v>
      </c>
      <c r="CH96" s="127">
        <v>1.5056737751270687E-2</v>
      </c>
      <c r="CI96" s="127">
        <v>2.1022214458436585E-2</v>
      </c>
      <c r="CJ96" s="127">
        <v>3.3780267719977379E-2</v>
      </c>
      <c r="CK96" s="127">
        <v>4.8708434354068476E-4</v>
      </c>
      <c r="CL96" s="127">
        <v>0</v>
      </c>
      <c r="CM96" s="124"/>
      <c r="CN96" s="127">
        <v>6.133753286908078E-2</v>
      </c>
      <c r="CO96" s="127">
        <v>7.8009633771612491E-2</v>
      </c>
      <c r="CP96" s="127">
        <v>9.8356580719614381E-2</v>
      </c>
      <c r="CQ96" s="127">
        <v>0.25706935831461908</v>
      </c>
      <c r="CR96" s="127">
        <v>1.6688891097453771E-3</v>
      </c>
      <c r="CS96" s="127">
        <v>9.9033193794953248E-3</v>
      </c>
      <c r="CT96" s="124"/>
      <c r="CU96" s="127">
        <v>6.70032177616319E-2</v>
      </c>
      <c r="CV96" s="127">
        <v>0.1968278055447856</v>
      </c>
      <c r="CW96" s="127">
        <v>0.26369149166123113</v>
      </c>
      <c r="CX96" s="127">
        <v>0.90376764201359994</v>
      </c>
      <c r="CY96" s="127">
        <v>1.2710560406305378E-3</v>
      </c>
      <c r="CZ96" s="127">
        <v>1.805648929059972E-2</v>
      </c>
      <c r="DB96" s="133">
        <v>0.21679284239504473</v>
      </c>
      <c r="DC96" s="128">
        <v>0.54360689436805276</v>
      </c>
      <c r="DD96" s="128">
        <v>0.48436774022794121</v>
      </c>
      <c r="DE96" s="128">
        <v>-0.4236407916367913</v>
      </c>
      <c r="DF96" s="128">
        <v>-0.26476118898412448</v>
      </c>
      <c r="DG96" s="128"/>
      <c r="DH96" s="128"/>
      <c r="DI96" s="128">
        <v>17.772983764246327</v>
      </c>
      <c r="DJ96" s="128">
        <v>0.66340437692064669</v>
      </c>
      <c r="DK96" s="128"/>
      <c r="DL96" s="128"/>
      <c r="DM96" s="128">
        <v>18.179306361966912</v>
      </c>
      <c r="DN96" s="128">
        <v>0.55725967661344156</v>
      </c>
      <c r="DO96" s="128"/>
      <c r="DP96" s="128"/>
      <c r="DQ96" s="128"/>
      <c r="DR96" s="128"/>
      <c r="DS96" s="128"/>
      <c r="DT96" s="128"/>
    </row>
    <row r="97" spans="1:124" s="125" customFormat="1" x14ac:dyDescent="0.2">
      <c r="A97" s="124">
        <v>302</v>
      </c>
      <c r="B97" s="124" t="s">
        <v>11</v>
      </c>
      <c r="C97" s="124">
        <v>30</v>
      </c>
      <c r="D97" s="124" t="s">
        <v>14</v>
      </c>
      <c r="E97" s="124">
        <v>2</v>
      </c>
      <c r="F97" s="124" t="s">
        <v>15</v>
      </c>
      <c r="G97" s="117">
        <v>41</v>
      </c>
      <c r="H97" s="117">
        <v>42</v>
      </c>
      <c r="I97" s="118"/>
      <c r="J97" s="118">
        <v>382.22</v>
      </c>
      <c r="K97" s="118">
        <v>382.22</v>
      </c>
      <c r="L97" s="118"/>
      <c r="M97" s="119">
        <v>453947</v>
      </c>
      <c r="N97" s="119">
        <v>72940</v>
      </c>
      <c r="O97" s="119">
        <v>81594</v>
      </c>
      <c r="P97" s="119">
        <v>20985</v>
      </c>
      <c r="Q97" s="119">
        <v>591138</v>
      </c>
      <c r="R97" s="119">
        <v>16687</v>
      </c>
      <c r="S97" s="119"/>
      <c r="T97" s="119">
        <v>10195</v>
      </c>
      <c r="U97" s="119">
        <v>5299</v>
      </c>
      <c r="V97" s="119"/>
      <c r="W97" s="119"/>
      <c r="X97" s="119"/>
      <c r="Y97" s="119"/>
      <c r="Z97" s="119">
        <v>25579</v>
      </c>
      <c r="AA97" s="119">
        <v>6639</v>
      </c>
      <c r="AB97" s="119">
        <v>3795</v>
      </c>
      <c r="AC97" s="119">
        <v>2247</v>
      </c>
      <c r="AD97" s="119">
        <v>1012</v>
      </c>
      <c r="AE97" s="119"/>
      <c r="AF97" s="119">
        <v>128031</v>
      </c>
      <c r="AG97" s="119">
        <v>12706</v>
      </c>
      <c r="AH97" s="119">
        <v>5824</v>
      </c>
      <c r="AI97" s="119"/>
      <c r="AJ97" s="119">
        <v>2149</v>
      </c>
      <c r="AK97" s="120">
        <v>4113</v>
      </c>
      <c r="AL97" s="119">
        <v>13106</v>
      </c>
      <c r="AM97" s="119">
        <v>11339</v>
      </c>
      <c r="AN97" s="119">
        <v>15746</v>
      </c>
      <c r="AO97" s="121"/>
      <c r="AP97" s="122">
        <f t="shared" si="34"/>
        <v>0.36688782186243979</v>
      </c>
      <c r="AQ97" s="122">
        <f t="shared" si="35"/>
        <v>5.8951370372854889E-2</v>
      </c>
      <c r="AR97" s="122">
        <f t="shared" si="36"/>
        <v>6.5945682947665507E-2</v>
      </c>
      <c r="AS97" s="122">
        <f t="shared" si="37"/>
        <v>1.6960440187474085E-2</v>
      </c>
      <c r="AT97" s="122">
        <f t="shared" si="38"/>
        <v>0.47776796242759384</v>
      </c>
      <c r="AU97" s="122">
        <f t="shared" si="39"/>
        <v>1.3486722201971888E-2</v>
      </c>
      <c r="AV97" s="123">
        <f t="shared" si="40"/>
        <v>5.0639010167538384E-2</v>
      </c>
      <c r="AW97" s="123">
        <f t="shared" si="41"/>
        <v>2.6320364382323286E-2</v>
      </c>
      <c r="AX97" s="123">
        <f t="shared" si="42"/>
        <v>0</v>
      </c>
      <c r="AY97" s="123">
        <f t="shared" si="43"/>
        <v>0</v>
      </c>
      <c r="AZ97" s="123">
        <f t="shared" si="44"/>
        <v>0</v>
      </c>
      <c r="BA97" s="123">
        <f t="shared" si="45"/>
        <v>0</v>
      </c>
      <c r="BB97" s="123">
        <f t="shared" si="46"/>
        <v>0.12705200991421917</v>
      </c>
      <c r="BC97" s="123">
        <f t="shared" si="47"/>
        <v>3.2976202893799642E-2</v>
      </c>
      <c r="BD97" s="123">
        <f t="shared" si="48"/>
        <v>1.8849930709740868E-2</v>
      </c>
      <c r="BE97" s="123">
        <f t="shared" si="49"/>
        <v>1.1160947115886095E-2</v>
      </c>
      <c r="BF97" s="123">
        <f t="shared" si="50"/>
        <v>5.0266481892642318E-3</v>
      </c>
      <c r="BG97" s="123">
        <f t="shared" si="51"/>
        <v>0</v>
      </c>
      <c r="BH97" s="123">
        <f t="shared" si="52"/>
        <v>0.63593556750957403</v>
      </c>
      <c r="BI97" s="123">
        <f t="shared" si="53"/>
        <v>6.3111256811058628E-2</v>
      </c>
      <c r="BJ97" s="123">
        <f t="shared" si="54"/>
        <v>2.8928062306595736E-2</v>
      </c>
      <c r="BK97" s="123">
        <f t="shared" si="55"/>
        <v>0</v>
      </c>
      <c r="BL97" s="123">
        <f t="shared" si="56"/>
        <v>4.626181301530579E-2</v>
      </c>
      <c r="BM97" s="123">
        <f t="shared" si="57"/>
        <v>0.28213463070199984</v>
      </c>
      <c r="BN97" s="123">
        <f t="shared" si="58"/>
        <v>0.24409618323897272</v>
      </c>
      <c r="BO97" s="123">
        <f t="shared" si="59"/>
        <v>0.3389662669795277</v>
      </c>
      <c r="BP97" s="123"/>
      <c r="BQ97" s="123">
        <f t="shared" si="60"/>
        <v>0.62051132638939477</v>
      </c>
      <c r="BR97" s="123">
        <f t="shared" si="61"/>
        <v>0.22916593317607295</v>
      </c>
      <c r="BS97" s="123">
        <f t="shared" si="62"/>
        <v>0.78315396864413123</v>
      </c>
      <c r="BT97" s="123">
        <f t="shared" si="63"/>
        <v>0.72851265768764617</v>
      </c>
      <c r="BU97" s="123">
        <f t="shared" si="64"/>
        <v>0.87991058955015367</v>
      </c>
      <c r="BV97" s="123">
        <f t="shared" si="65"/>
        <v>0.94924421350968358</v>
      </c>
      <c r="BW97" s="123">
        <f t="shared" si="66"/>
        <v>0.58135499353885911</v>
      </c>
      <c r="BX97" s="118">
        <v>2.1662826287429553</v>
      </c>
      <c r="BY97" s="118">
        <v>2.3905201751895522</v>
      </c>
      <c r="BZ97" s="118">
        <v>0.22423754644659688</v>
      </c>
      <c r="CA97" s="141"/>
      <c r="CB97" s="141">
        <v>17.879466195883101</v>
      </c>
      <c r="CC97" s="141">
        <v>24.161319720392701</v>
      </c>
      <c r="CD97" s="141">
        <v>31.0130323030025</v>
      </c>
      <c r="CE97" s="141"/>
      <c r="CF97" s="126">
        <v>201327</v>
      </c>
      <c r="CG97" s="127">
        <v>3.2498117972164155E-2</v>
      </c>
      <c r="CH97" s="127">
        <v>1.5531119411228407E-2</v>
      </c>
      <c r="CI97" s="127">
        <v>1.6090770676042358E-2</v>
      </c>
      <c r="CJ97" s="127">
        <v>3.3431794623302355E-2</v>
      </c>
      <c r="CK97" s="127">
        <v>5.6847500354739505E-4</v>
      </c>
      <c r="CL97" s="127">
        <v>0</v>
      </c>
      <c r="CM97" s="124"/>
      <c r="CN97" s="127">
        <v>8.5299835512295488E-2</v>
      </c>
      <c r="CO97" s="127">
        <v>8.0467426433781186E-2</v>
      </c>
      <c r="CP97" s="127">
        <v>7.5283847378116039E-2</v>
      </c>
      <c r="CQ97" s="127">
        <v>0.25441746235882767</v>
      </c>
      <c r="CR97" s="127">
        <v>1.9477565952670949E-3</v>
      </c>
      <c r="CS97" s="127">
        <v>7.525106668682207E-3</v>
      </c>
      <c r="CT97" s="124"/>
      <c r="CU97" s="127">
        <v>9.3178893680980368E-2</v>
      </c>
      <c r="CV97" s="127">
        <v>0.20302911572648752</v>
      </c>
      <c r="CW97" s="127">
        <v>0.20183408032171485</v>
      </c>
      <c r="CX97" s="127">
        <v>0.89444448591851311</v>
      </c>
      <c r="CY97" s="127">
        <v>1.4834465463495832E-3</v>
      </c>
      <c r="CZ97" s="127">
        <v>1.3720349992449213E-2</v>
      </c>
      <c r="DB97" s="133">
        <v>0.20621946124643525</v>
      </c>
      <c r="DC97" s="128">
        <v>0.58706878468899548</v>
      </c>
      <c r="DD97" s="128">
        <v>0.53902493378054195</v>
      </c>
      <c r="DE97" s="128">
        <v>-0.36154278479491747</v>
      </c>
      <c r="DF97" s="128">
        <v>-0.23134297604545201</v>
      </c>
      <c r="DG97" s="128"/>
      <c r="DH97" s="128"/>
      <c r="DI97" s="128">
        <v>21.18905836128387</v>
      </c>
      <c r="DJ97" s="128">
        <v>0.69196880186281429</v>
      </c>
      <c r="DK97" s="128"/>
      <c r="DL97" s="128"/>
      <c r="DM97" s="128">
        <v>21.048809023478452</v>
      </c>
      <c r="DN97" s="128">
        <v>0.58125379356470586</v>
      </c>
      <c r="DO97" s="128"/>
      <c r="DP97" s="128"/>
      <c r="DQ97" s="128"/>
      <c r="DR97" s="128"/>
      <c r="DS97" s="128"/>
      <c r="DT97" s="128"/>
    </row>
    <row r="98" spans="1:124" s="125" customFormat="1" x14ac:dyDescent="0.2">
      <c r="A98" s="124">
        <v>302</v>
      </c>
      <c r="B98" s="124" t="s">
        <v>11</v>
      </c>
      <c r="C98" s="124">
        <v>30</v>
      </c>
      <c r="D98" s="124" t="s">
        <v>14</v>
      </c>
      <c r="E98" s="124">
        <v>2</v>
      </c>
      <c r="F98" s="124" t="s">
        <v>15</v>
      </c>
      <c r="G98" s="117">
        <v>61</v>
      </c>
      <c r="H98" s="117">
        <v>62</v>
      </c>
      <c r="I98" s="118"/>
      <c r="J98" s="118">
        <v>382.42</v>
      </c>
      <c r="K98" s="118">
        <v>382.42</v>
      </c>
      <c r="L98" s="118"/>
      <c r="M98" s="119">
        <v>1593405</v>
      </c>
      <c r="N98" s="119">
        <v>283655</v>
      </c>
      <c r="O98" s="119">
        <v>328092</v>
      </c>
      <c r="P98" s="119">
        <v>92136</v>
      </c>
      <c r="Q98" s="119">
        <v>2396690</v>
      </c>
      <c r="R98" s="119">
        <v>59165</v>
      </c>
      <c r="S98" s="119"/>
      <c r="T98" s="119">
        <v>34184</v>
      </c>
      <c r="U98" s="119">
        <v>22818</v>
      </c>
      <c r="V98" s="119">
        <v>2255</v>
      </c>
      <c r="W98" s="119">
        <v>2277</v>
      </c>
      <c r="X98" s="119"/>
      <c r="Y98" s="119"/>
      <c r="Z98" s="119">
        <v>86611</v>
      </c>
      <c r="AA98" s="119">
        <v>24565</v>
      </c>
      <c r="AB98" s="119">
        <v>11859</v>
      </c>
      <c r="AC98" s="119">
        <v>7592</v>
      </c>
      <c r="AD98" s="119">
        <v>3147</v>
      </c>
      <c r="AE98" s="119">
        <v>1348</v>
      </c>
      <c r="AF98" s="119">
        <v>559566</v>
      </c>
      <c r="AG98" s="119">
        <v>46168</v>
      </c>
      <c r="AH98" s="119">
        <v>18335</v>
      </c>
      <c r="AI98" s="119">
        <v>2805</v>
      </c>
      <c r="AJ98" s="119">
        <v>10280</v>
      </c>
      <c r="AK98" s="120">
        <v>22250</v>
      </c>
      <c r="AL98" s="119">
        <v>87031</v>
      </c>
      <c r="AM98" s="119">
        <v>73092</v>
      </c>
      <c r="AN98" s="119">
        <v>81576</v>
      </c>
      <c r="AO98" s="121"/>
      <c r="AP98" s="122">
        <f t="shared" si="34"/>
        <v>0.33523186657754667</v>
      </c>
      <c r="AQ98" s="122">
        <f t="shared" si="35"/>
        <v>5.9677354542036709E-2</v>
      </c>
      <c r="AR98" s="122">
        <f t="shared" si="36"/>
        <v>6.9026326369730509E-2</v>
      </c>
      <c r="AS98" s="122">
        <f t="shared" si="37"/>
        <v>1.9384226395040081E-2</v>
      </c>
      <c r="AT98" s="122">
        <f t="shared" si="38"/>
        <v>0.50423267299132379</v>
      </c>
      <c r="AU98" s="122">
        <f t="shared" si="39"/>
        <v>1.2447553124322159E-2</v>
      </c>
      <c r="AV98" s="123">
        <f t="shared" si="40"/>
        <v>4.1650979317067224E-2</v>
      </c>
      <c r="AW98" s="123">
        <f t="shared" si="41"/>
        <v>2.7802248012428036E-2</v>
      </c>
      <c r="AX98" s="123">
        <f t="shared" si="42"/>
        <v>2.7475707453775626E-3</v>
      </c>
      <c r="AY98" s="123">
        <f t="shared" si="43"/>
        <v>2.7743763136251487E-3</v>
      </c>
      <c r="AZ98" s="123">
        <f t="shared" si="44"/>
        <v>0</v>
      </c>
      <c r="BA98" s="123">
        <f t="shared" si="45"/>
        <v>0</v>
      </c>
      <c r="BB98" s="123">
        <f t="shared" si="46"/>
        <v>0.10552986688598495</v>
      </c>
      <c r="BC98" s="123">
        <f t="shared" si="47"/>
        <v>2.9930853818270431E-2</v>
      </c>
      <c r="BD98" s="123">
        <f t="shared" si="48"/>
        <v>1.4449419720369186E-2</v>
      </c>
      <c r="BE98" s="123">
        <f t="shared" si="49"/>
        <v>9.2503579152578511E-3</v>
      </c>
      <c r="BF98" s="123">
        <f t="shared" si="50"/>
        <v>3.8344146943251394E-3</v>
      </c>
      <c r="BG98" s="123">
        <f t="shared" si="51"/>
        <v>1.6424502726248135E-3</v>
      </c>
      <c r="BH98" s="123">
        <f t="shared" si="52"/>
        <v>0.68179475463766792</v>
      </c>
      <c r="BI98" s="123">
        <f t="shared" si="53"/>
        <v>5.6252703402479516E-2</v>
      </c>
      <c r="BJ98" s="123">
        <f t="shared" si="54"/>
        <v>2.234000426452222E-2</v>
      </c>
      <c r="BK98" s="123">
        <f t="shared" si="55"/>
        <v>1.0125110997206119E-2</v>
      </c>
      <c r="BL98" s="123">
        <f t="shared" si="56"/>
        <v>3.7107358663557542E-2</v>
      </c>
      <c r="BM98" s="123">
        <f t="shared" si="57"/>
        <v>0.31415277547160275</v>
      </c>
      <c r="BN98" s="123">
        <f t="shared" si="58"/>
        <v>0.26383765169618167</v>
      </c>
      <c r="BO98" s="123">
        <f t="shared" si="59"/>
        <v>0.29446205158933558</v>
      </c>
      <c r="BP98" s="123"/>
      <c r="BQ98" s="123">
        <f t="shared" si="60"/>
        <v>0.62826060745850854</v>
      </c>
      <c r="BR98" s="123">
        <f t="shared" si="61"/>
        <v>0.23292026651867187</v>
      </c>
      <c r="BS98" s="123">
        <f t="shared" si="62"/>
        <v>0.82128390382565442</v>
      </c>
      <c r="BT98" s="123">
        <f t="shared" si="63"/>
        <v>0.76890499956028491</v>
      </c>
      <c r="BU98" s="123">
        <f t="shared" si="64"/>
        <v>0.86176989467679399</v>
      </c>
      <c r="BV98" s="123">
        <f t="shared" si="65"/>
        <v>0.94864277191660396</v>
      </c>
      <c r="BW98" s="123">
        <f t="shared" si="66"/>
        <v>0.51803166257072641</v>
      </c>
      <c r="BX98" s="118">
        <v>2.2852609315562353</v>
      </c>
      <c r="BY98" s="118">
        <v>2.4166811499922738</v>
      </c>
      <c r="BZ98" s="118">
        <v>0.13142021843603846</v>
      </c>
      <c r="CA98" s="141"/>
      <c r="CB98" s="141">
        <v>18.4537538479936</v>
      </c>
      <c r="CC98" s="141">
        <v>24.722609998890398</v>
      </c>
      <c r="CD98" s="141">
        <v>31.663709717205599</v>
      </c>
      <c r="CE98" s="141"/>
      <c r="CF98" s="126">
        <v>820725</v>
      </c>
      <c r="CG98" s="127">
        <v>3.7742687922562065E-2</v>
      </c>
      <c r="CH98" s="127">
        <v>1.6280724038444591E-2</v>
      </c>
      <c r="CI98" s="127">
        <v>1.6313046310714677E-2</v>
      </c>
      <c r="CJ98" s="127">
        <v>3.1040946152969519E-2</v>
      </c>
      <c r="CK98" s="127">
        <v>5.7158921751457217E-4</v>
      </c>
      <c r="CL98" s="127">
        <v>0</v>
      </c>
      <c r="CM98" s="124"/>
      <c r="CN98" s="127">
        <v>9.9065585100774761E-2</v>
      </c>
      <c r="CO98" s="127">
        <v>8.4351161636495045E-2</v>
      </c>
      <c r="CP98" s="127">
        <v>7.6323807818386311E-2</v>
      </c>
      <c r="CQ98" s="127">
        <v>0.23622299785100287</v>
      </c>
      <c r="CR98" s="127">
        <v>1.9584267755842432E-3</v>
      </c>
      <c r="CS98" s="127">
        <v>8.6521033415448319E-3</v>
      </c>
      <c r="CT98" s="124"/>
      <c r="CU98" s="127">
        <v>0.10821617141593003</v>
      </c>
      <c r="CV98" s="127">
        <v>0.21282825258059967</v>
      </c>
      <c r="CW98" s="127">
        <v>0.20462218781546029</v>
      </c>
      <c r="CX98" s="127">
        <v>0.8304789927389945</v>
      </c>
      <c r="CY98" s="127">
        <v>1.4915731480917432E-3</v>
      </c>
      <c r="CZ98" s="127">
        <v>1.5775176518211781E-2</v>
      </c>
      <c r="DB98" s="133">
        <v>0.25865102639296189</v>
      </c>
      <c r="DC98" s="128">
        <v>0.61134075680546407</v>
      </c>
      <c r="DD98" s="128">
        <v>0.56631447834892168</v>
      </c>
      <c r="DE98" s="128">
        <v>-0.34858567035712973</v>
      </c>
      <c r="DF98" s="128">
        <v>-0.21378397605748378</v>
      </c>
      <c r="DG98" s="128"/>
      <c r="DH98" s="128"/>
      <c r="DI98" s="128">
        <v>22.894654896807609</v>
      </c>
      <c r="DJ98" s="128">
        <v>0.30741318493985498</v>
      </c>
      <c r="DK98" s="128"/>
      <c r="DL98" s="128"/>
      <c r="DM98" s="128">
        <v>22.481510113318393</v>
      </c>
      <c r="DN98" s="128">
        <v>0.25822707534948558</v>
      </c>
      <c r="DO98" s="128"/>
      <c r="DP98" s="128"/>
      <c r="DQ98" s="128"/>
      <c r="DR98" s="128"/>
      <c r="DS98" s="128"/>
      <c r="DT98" s="128"/>
    </row>
    <row r="99" spans="1:124" s="125" customFormat="1" x14ac:dyDescent="0.2">
      <c r="A99" s="124">
        <v>302</v>
      </c>
      <c r="B99" s="124" t="s">
        <v>11</v>
      </c>
      <c r="C99" s="124">
        <v>30</v>
      </c>
      <c r="D99" s="124" t="s">
        <v>14</v>
      </c>
      <c r="E99" s="124">
        <v>2</v>
      </c>
      <c r="F99" s="124" t="s">
        <v>15</v>
      </c>
      <c r="G99" s="117">
        <v>81</v>
      </c>
      <c r="H99" s="117">
        <v>82</v>
      </c>
      <c r="I99" s="124"/>
      <c r="J99" s="118">
        <v>382.62</v>
      </c>
      <c r="K99" s="118">
        <v>382.62</v>
      </c>
      <c r="L99" s="118"/>
      <c r="M99" s="119">
        <v>1899196</v>
      </c>
      <c r="N99" s="119">
        <v>279978</v>
      </c>
      <c r="O99" s="119">
        <v>293908</v>
      </c>
      <c r="P99" s="119">
        <v>89816</v>
      </c>
      <c r="Q99" s="119">
        <v>2660025</v>
      </c>
      <c r="R99" s="119">
        <v>62490</v>
      </c>
      <c r="S99" s="119"/>
      <c r="T99" s="119">
        <v>27033</v>
      </c>
      <c r="U99" s="119">
        <v>12965</v>
      </c>
      <c r="V99" s="119"/>
      <c r="W99" s="119"/>
      <c r="X99" s="119"/>
      <c r="Y99" s="119"/>
      <c r="Z99" s="119">
        <v>62793</v>
      </c>
      <c r="AA99" s="119">
        <v>18189</v>
      </c>
      <c r="AB99" s="119">
        <v>6799</v>
      </c>
      <c r="AC99" s="119">
        <v>3933</v>
      </c>
      <c r="AD99" s="119">
        <v>1689</v>
      </c>
      <c r="AE99" s="119"/>
      <c r="AF99" s="119">
        <v>360727</v>
      </c>
      <c r="AG99" s="119">
        <v>30224</v>
      </c>
      <c r="AH99" s="119">
        <v>12994</v>
      </c>
      <c r="AI99" s="119">
        <v>1653</v>
      </c>
      <c r="AJ99" s="119">
        <v>5900</v>
      </c>
      <c r="AK99" s="129">
        <v>12970</v>
      </c>
      <c r="AL99" s="119">
        <v>44591</v>
      </c>
      <c r="AM99" s="119">
        <v>38473</v>
      </c>
      <c r="AN99" s="119">
        <v>43973</v>
      </c>
      <c r="AO99" s="121"/>
      <c r="AP99" s="122">
        <f t="shared" si="34"/>
        <v>0.3593278330378345</v>
      </c>
      <c r="AQ99" s="122">
        <f t="shared" si="35"/>
        <v>5.2971830205132506E-2</v>
      </c>
      <c r="AR99" s="122">
        <f t="shared" si="36"/>
        <v>5.5607385837208936E-2</v>
      </c>
      <c r="AS99" s="122">
        <f t="shared" si="37"/>
        <v>1.6993184827751397E-2</v>
      </c>
      <c r="AT99" s="122">
        <f t="shared" si="38"/>
        <v>0.50327665974257829</v>
      </c>
      <c r="AU99" s="122">
        <f t="shared" si="39"/>
        <v>1.1823106349494353E-2</v>
      </c>
      <c r="AV99" s="123">
        <f t="shared" si="40"/>
        <v>5.0308367420619116E-2</v>
      </c>
      <c r="AW99" s="123">
        <f t="shared" si="41"/>
        <v>2.4127843140174115E-2</v>
      </c>
      <c r="AX99" s="123">
        <f t="shared" si="42"/>
        <v>0</v>
      </c>
      <c r="AY99" s="123">
        <f t="shared" si="43"/>
        <v>0</v>
      </c>
      <c r="AZ99" s="123">
        <f t="shared" si="44"/>
        <v>0</v>
      </c>
      <c r="BA99" s="123">
        <f t="shared" si="45"/>
        <v>0</v>
      </c>
      <c r="BB99" s="123">
        <f t="shared" si="46"/>
        <v>0.11685766712695358</v>
      </c>
      <c r="BC99" s="123">
        <f t="shared" si="47"/>
        <v>3.3849698332173314E-2</v>
      </c>
      <c r="BD99" s="123">
        <f t="shared" si="48"/>
        <v>1.2652927536447652E-2</v>
      </c>
      <c r="BE99" s="123">
        <f t="shared" si="49"/>
        <v>7.3193063687084304E-3</v>
      </c>
      <c r="BF99" s="123">
        <f t="shared" si="50"/>
        <v>3.143226152237106E-3</v>
      </c>
      <c r="BG99" s="123">
        <f t="shared" si="51"/>
        <v>0</v>
      </c>
      <c r="BH99" s="123">
        <f t="shared" si="52"/>
        <v>0.67131233879102103</v>
      </c>
      <c r="BI99" s="123">
        <f t="shared" si="53"/>
        <v>5.6246813040387388E-2</v>
      </c>
      <c r="BJ99" s="123">
        <f t="shared" si="54"/>
        <v>2.4181812091278246E-2</v>
      </c>
      <c r="BK99" s="123">
        <f t="shared" si="55"/>
        <v>1.1202222824613717E-2</v>
      </c>
      <c r="BL99" s="123">
        <f t="shared" si="56"/>
        <v>3.9983735429655734E-2</v>
      </c>
      <c r="BM99" s="123">
        <f t="shared" si="57"/>
        <v>0.3021889400921659</v>
      </c>
      <c r="BN99" s="123">
        <f t="shared" si="58"/>
        <v>0.26072783952290596</v>
      </c>
      <c r="BO99" s="123">
        <f t="shared" si="59"/>
        <v>0.29800081322851724</v>
      </c>
      <c r="BP99" s="123"/>
      <c r="BQ99" s="123">
        <f t="shared" si="60"/>
        <v>0.61445733359772625</v>
      </c>
      <c r="BR99" s="123">
        <f t="shared" si="61"/>
        <v>0.15332529954814733</v>
      </c>
      <c r="BS99" s="123">
        <f t="shared" si="62"/>
        <v>0.80425636972159797</v>
      </c>
      <c r="BT99" s="123">
        <f t="shared" si="63"/>
        <v>0.74885148025667048</v>
      </c>
      <c r="BU99" s="123">
        <f t="shared" si="64"/>
        <v>0.85341381050343523</v>
      </c>
      <c r="BV99" s="123">
        <f t="shared" si="65"/>
        <v>0.94388141763875466</v>
      </c>
      <c r="BW99" s="123">
        <f t="shared" si="66"/>
        <v>0.52287185341086095</v>
      </c>
      <c r="BX99" s="118">
        <v>2.2400959016826119</v>
      </c>
      <c r="BY99" s="118">
        <v>2.3703597983056817</v>
      </c>
      <c r="BZ99" s="118">
        <v>0.13026389662306981</v>
      </c>
      <c r="CA99" s="141"/>
      <c r="CB99" s="141">
        <v>17.468030406795499</v>
      </c>
      <c r="CC99" s="141">
        <v>23.748323393969098</v>
      </c>
      <c r="CD99" s="141">
        <v>30.453928860118999</v>
      </c>
      <c r="CE99" s="141"/>
      <c r="CF99" s="126">
        <v>537346</v>
      </c>
      <c r="CG99" s="127">
        <v>2.0732208725049966E-2</v>
      </c>
      <c r="CH99" s="127">
        <v>1.0799324947995913E-2</v>
      </c>
      <c r="CI99" s="127">
        <v>1.1922728659709841E-2</v>
      </c>
      <c r="CJ99" s="127">
        <v>2.0848122602431636E-2</v>
      </c>
      <c r="CK99" s="127">
        <v>3.3718366808808189E-4</v>
      </c>
      <c r="CL99" s="127">
        <v>0</v>
      </c>
      <c r="CM99" s="124"/>
      <c r="CN99" s="127">
        <v>5.441712026425919E-2</v>
      </c>
      <c r="CO99" s="127">
        <v>5.595178703983885E-2</v>
      </c>
      <c r="CP99" s="127">
        <v>5.57828399160962E-2</v>
      </c>
      <c r="CQ99" s="127">
        <v>0.15865515169680236</v>
      </c>
      <c r="CR99" s="127">
        <v>1.1552868802263134E-3</v>
      </c>
      <c r="CS99" s="127">
        <v>5.3633038252424384E-3</v>
      </c>
      <c r="CT99" s="124"/>
      <c r="CU99" s="127">
        <v>5.9443573754578254E-2</v>
      </c>
      <c r="CV99" s="127">
        <v>0.14117317217002764</v>
      </c>
      <c r="CW99" s="127">
        <v>0.14955237523463127</v>
      </c>
      <c r="CX99" s="127">
        <v>0.55777706562305152</v>
      </c>
      <c r="CY99" s="127">
        <v>8.7988732097179524E-4</v>
      </c>
      <c r="CZ99" s="127">
        <v>9.7787857153464556E-3</v>
      </c>
      <c r="DB99" s="133">
        <v>0.17056528223252773</v>
      </c>
      <c r="DC99" s="128">
        <v>0.58902098459239993</v>
      </c>
      <c r="DD99" s="128">
        <v>0.5333525285042694</v>
      </c>
      <c r="DE99" s="128">
        <v>-0.38062307924933719</v>
      </c>
      <c r="DF99" s="128">
        <v>-0.22989797056115524</v>
      </c>
      <c r="DG99" s="128">
        <v>20.748000979021924</v>
      </c>
      <c r="DH99" s="128">
        <v>0.52881187776013494</v>
      </c>
      <c r="DI99" s="128">
        <v>20.834533031516838</v>
      </c>
      <c r="DJ99" s="128">
        <v>0.64116747758238324</v>
      </c>
      <c r="DK99" s="128">
        <v>22.446564825315487</v>
      </c>
      <c r="DL99" s="128">
        <v>0.44578841295155258</v>
      </c>
      <c r="DM99" s="128">
        <v>20.751007746474144</v>
      </c>
      <c r="DN99" s="128">
        <v>0.53858068116923352</v>
      </c>
      <c r="DO99" s="128">
        <v>22.747634715549776</v>
      </c>
      <c r="DP99" s="128">
        <v>0.36793163310315213</v>
      </c>
      <c r="DQ99" s="128">
        <v>21.207942150669737</v>
      </c>
      <c r="DR99" s="128">
        <v>0.64077563035793839</v>
      </c>
      <c r="DS99" s="128">
        <v>22.874978813616977</v>
      </c>
      <c r="DT99" s="128">
        <v>0.39449158373364246</v>
      </c>
    </row>
    <row r="100" spans="1:124" s="125" customFormat="1" x14ac:dyDescent="0.2">
      <c r="A100" s="124">
        <v>302</v>
      </c>
      <c r="B100" s="124" t="s">
        <v>11</v>
      </c>
      <c r="C100" s="124">
        <v>30</v>
      </c>
      <c r="D100" s="124" t="s">
        <v>14</v>
      </c>
      <c r="E100" s="124">
        <v>2</v>
      </c>
      <c r="F100" s="124" t="s">
        <v>15</v>
      </c>
      <c r="G100" s="117">
        <v>101</v>
      </c>
      <c r="H100" s="117">
        <v>102</v>
      </c>
      <c r="I100" s="124"/>
      <c r="J100" s="118">
        <v>382.82</v>
      </c>
      <c r="K100" s="118">
        <v>382.82</v>
      </c>
      <c r="L100" s="118"/>
      <c r="M100" s="119">
        <v>1655599</v>
      </c>
      <c r="N100" s="119">
        <v>265540</v>
      </c>
      <c r="O100" s="119">
        <v>309628</v>
      </c>
      <c r="P100" s="119">
        <v>89826</v>
      </c>
      <c r="Q100" s="119">
        <v>3054841</v>
      </c>
      <c r="R100" s="119">
        <v>73135</v>
      </c>
      <c r="S100" s="119"/>
      <c r="T100" s="119">
        <v>20864</v>
      </c>
      <c r="U100" s="119">
        <v>10010</v>
      </c>
      <c r="V100" s="119"/>
      <c r="W100" s="119"/>
      <c r="X100" s="119"/>
      <c r="Y100" s="119"/>
      <c r="Z100" s="119">
        <v>48151</v>
      </c>
      <c r="AA100" s="119">
        <v>14239</v>
      </c>
      <c r="AB100" s="119">
        <v>7455</v>
      </c>
      <c r="AC100" s="119">
        <v>4075</v>
      </c>
      <c r="AD100" s="119">
        <v>1692</v>
      </c>
      <c r="AE100" s="119"/>
      <c r="AF100" s="119">
        <v>359121</v>
      </c>
      <c r="AG100" s="119">
        <v>32446</v>
      </c>
      <c r="AH100" s="119">
        <v>11595</v>
      </c>
      <c r="AI100" s="119">
        <v>1376</v>
      </c>
      <c r="AJ100" s="119">
        <v>4944</v>
      </c>
      <c r="AK100" s="129">
        <v>13004</v>
      </c>
      <c r="AL100" s="119">
        <v>58680</v>
      </c>
      <c r="AM100" s="119">
        <v>43564</v>
      </c>
      <c r="AN100" s="119">
        <v>35913</v>
      </c>
      <c r="AO100" s="121"/>
      <c r="AP100" s="122">
        <f t="shared" si="34"/>
        <v>0.30385941703225194</v>
      </c>
      <c r="AQ100" s="122">
        <f t="shared" si="35"/>
        <v>4.8735732262911599E-2</v>
      </c>
      <c r="AR100" s="122">
        <f t="shared" si="36"/>
        <v>5.6827398166380931E-2</v>
      </c>
      <c r="AS100" s="122">
        <f t="shared" si="37"/>
        <v>1.6486163614703238E-2</v>
      </c>
      <c r="AT100" s="122">
        <f t="shared" si="38"/>
        <v>0.5606684984626239</v>
      </c>
      <c r="AU100" s="122">
        <f t="shared" si="39"/>
        <v>1.3422790461128417E-2</v>
      </c>
      <c r="AV100" s="123">
        <f t="shared" si="40"/>
        <v>4.0938059209493609E-2</v>
      </c>
      <c r="AW100" s="123">
        <f t="shared" si="41"/>
        <v>1.9641007126487302E-2</v>
      </c>
      <c r="AX100" s="123">
        <f t="shared" si="42"/>
        <v>0</v>
      </c>
      <c r="AY100" s="123">
        <f t="shared" si="43"/>
        <v>0</v>
      </c>
      <c r="AZ100" s="123">
        <f t="shared" si="44"/>
        <v>0</v>
      </c>
      <c r="BA100" s="123">
        <f t="shared" si="45"/>
        <v>0</v>
      </c>
      <c r="BB100" s="123">
        <f t="shared" si="46"/>
        <v>9.4478934480268728E-2</v>
      </c>
      <c r="BC100" s="123">
        <f t="shared" si="47"/>
        <v>2.7938891156249018E-2</v>
      </c>
      <c r="BD100" s="123">
        <f t="shared" si="48"/>
        <v>1.4627743069726556E-2</v>
      </c>
      <c r="BE100" s="123">
        <f t="shared" si="49"/>
        <v>7.9957146893542205E-3</v>
      </c>
      <c r="BF100" s="123">
        <f t="shared" si="50"/>
        <v>3.3199384673343172E-3</v>
      </c>
      <c r="BG100" s="123">
        <f t="shared" si="51"/>
        <v>0</v>
      </c>
      <c r="BH100" s="123">
        <f t="shared" si="52"/>
        <v>0.70464516686026435</v>
      </c>
      <c r="BI100" s="123">
        <f t="shared" si="53"/>
        <v>6.3663548174426265E-2</v>
      </c>
      <c r="BJ100" s="123">
        <f t="shared" si="54"/>
        <v>2.275099676639563E-2</v>
      </c>
      <c r="BK100" s="123">
        <f t="shared" si="55"/>
        <v>8.7375619916053374E-3</v>
      </c>
      <c r="BL100" s="123">
        <f t="shared" si="56"/>
        <v>3.1394263434954058E-2</v>
      </c>
      <c r="BM100" s="123">
        <f t="shared" si="57"/>
        <v>0.37261637911875084</v>
      </c>
      <c r="BN100" s="123">
        <f t="shared" si="58"/>
        <v>0.27663019665864452</v>
      </c>
      <c r="BO100" s="123">
        <f t="shared" si="59"/>
        <v>0.2280465579974727</v>
      </c>
      <c r="BP100" s="123"/>
      <c r="BQ100" s="123">
        <f t="shared" si="60"/>
        <v>0.64025258457532508</v>
      </c>
      <c r="BR100" s="123">
        <f t="shared" si="61"/>
        <v>0.12898655518634955</v>
      </c>
      <c r="BS100" s="123">
        <f t="shared" si="62"/>
        <v>0.83761042457886992</v>
      </c>
      <c r="BT100" s="123">
        <f t="shared" si="63"/>
        <v>0.79383931827978393</v>
      </c>
      <c r="BU100" s="123">
        <f t="shared" si="64"/>
        <v>0.85035398858712374</v>
      </c>
      <c r="BV100" s="123">
        <f t="shared" si="65"/>
        <v>0.95625601306782382</v>
      </c>
      <c r="BW100" s="123">
        <f t="shared" si="66"/>
        <v>0.44417646840562497</v>
      </c>
      <c r="BX100" s="118">
        <v>2.467945803751407</v>
      </c>
      <c r="BY100" s="118">
        <v>2.4579511051008733</v>
      </c>
      <c r="BZ100" s="118">
        <v>9.9946986505337065E-3</v>
      </c>
      <c r="CA100" s="141"/>
      <c r="CB100" s="141">
        <v>19.3525152585303</v>
      </c>
      <c r="CC100" s="141">
        <v>25.548038206278399</v>
      </c>
      <c r="CD100" s="141">
        <v>32.7356516636153</v>
      </c>
      <c r="CE100" s="141"/>
      <c r="CF100" s="126">
        <v>509648</v>
      </c>
      <c r="CG100" s="127">
        <v>2.2556749051334292E-2</v>
      </c>
      <c r="CH100" s="127">
        <v>1.0799580076523312E-2</v>
      </c>
      <c r="CI100" s="127">
        <v>1.0734038389241283E-2</v>
      </c>
      <c r="CJ100" s="127">
        <v>1.977128539710106E-2</v>
      </c>
      <c r="CK100" s="127">
        <v>2.7847097944803018E-4</v>
      </c>
      <c r="CL100" s="127">
        <v>0</v>
      </c>
      <c r="CM100" s="124"/>
      <c r="CN100" s="127">
        <v>5.9206104963339549E-2</v>
      </c>
      <c r="CO100" s="127">
        <v>5.5953108872184985E-2</v>
      </c>
      <c r="CP100" s="127">
        <v>5.0221317804849695E-2</v>
      </c>
      <c r="CQ100" s="127">
        <v>0.15046037207935342</v>
      </c>
      <c r="CR100" s="127">
        <v>9.5412055662209589E-4</v>
      </c>
      <c r="CS100" s="127">
        <v>4.3464427421508163E-3</v>
      </c>
      <c r="CT100" s="124"/>
      <c r="CU100" s="127">
        <v>6.4674912050079761E-2</v>
      </c>
      <c r="CV100" s="127">
        <v>0.14117650731400166</v>
      </c>
      <c r="CW100" s="127">
        <v>0.13464207588616017</v>
      </c>
      <c r="CX100" s="127">
        <v>0.5289670327967404</v>
      </c>
      <c r="CY100" s="127">
        <v>7.2667542133420351E-4</v>
      </c>
      <c r="CZ100" s="127">
        <v>7.9247668199357371E-3</v>
      </c>
      <c r="DB100" s="133">
        <v>0.1259029587360227</v>
      </c>
      <c r="DC100" s="128">
        <v>0.61497039405151344</v>
      </c>
      <c r="DD100" s="128">
        <v>0.56193816348506409</v>
      </c>
      <c r="DE100" s="128">
        <v>-0.35965280917531645</v>
      </c>
      <c r="DF100" s="128">
        <v>-0.21116005526556461</v>
      </c>
      <c r="DG100" s="128">
        <v>22.442112699615702</v>
      </c>
      <c r="DH100" s="128">
        <v>0.38368389075428971</v>
      </c>
      <c r="DI100" s="128">
        <v>22.621135217816505</v>
      </c>
      <c r="DJ100" s="128">
        <v>0.46647148504148966</v>
      </c>
      <c r="DK100" s="128">
        <v>23.874701005776036</v>
      </c>
      <c r="DL100" s="128">
        <v>0.32344551990577841</v>
      </c>
      <c r="DM100" s="128">
        <v>22.251753582965865</v>
      </c>
      <c r="DN100" s="128">
        <v>0.39183604743495881</v>
      </c>
      <c r="DO100" s="128">
        <v>23.917623973485235</v>
      </c>
      <c r="DP100" s="128">
        <v>0.2485503741182695</v>
      </c>
      <c r="DQ100" s="128">
        <v>22.623435380666137</v>
      </c>
      <c r="DR100" s="128">
        <v>0.56223428887589044</v>
      </c>
      <c r="DS100" s="128">
        <v>24.156652219835379</v>
      </c>
      <c r="DT100" s="128">
        <v>0.27800402388317258</v>
      </c>
    </row>
    <row r="101" spans="1:124" s="125" customFormat="1" x14ac:dyDescent="0.2">
      <c r="A101" s="124">
        <v>302</v>
      </c>
      <c r="B101" s="124" t="s">
        <v>11</v>
      </c>
      <c r="C101" s="124">
        <v>30</v>
      </c>
      <c r="D101" s="124" t="s">
        <v>14</v>
      </c>
      <c r="E101" s="124">
        <v>2</v>
      </c>
      <c r="F101" s="124" t="s">
        <v>15</v>
      </c>
      <c r="G101" s="117">
        <v>121</v>
      </c>
      <c r="H101" s="117">
        <v>122</v>
      </c>
      <c r="I101" s="124"/>
      <c r="J101" s="118">
        <v>383.02</v>
      </c>
      <c r="K101" s="118">
        <v>383.02</v>
      </c>
      <c r="L101" s="118"/>
      <c r="M101" s="119">
        <v>1507500</v>
      </c>
      <c r="N101" s="119">
        <v>195583</v>
      </c>
      <c r="O101" s="119">
        <v>192941</v>
      </c>
      <c r="P101" s="119">
        <v>73154</v>
      </c>
      <c r="Q101" s="119">
        <v>2449052</v>
      </c>
      <c r="R101" s="119">
        <v>40465</v>
      </c>
      <c r="S101" s="119"/>
      <c r="T101" s="119">
        <v>14374</v>
      </c>
      <c r="U101" s="119">
        <v>6175</v>
      </c>
      <c r="V101" s="119"/>
      <c r="W101" s="119"/>
      <c r="X101" s="119"/>
      <c r="Y101" s="119"/>
      <c r="Z101" s="119">
        <v>33389</v>
      </c>
      <c r="AA101" s="119">
        <v>10827</v>
      </c>
      <c r="AB101" s="119">
        <v>4402</v>
      </c>
      <c r="AC101" s="119">
        <v>2549</v>
      </c>
      <c r="AD101" s="119">
        <v>1009</v>
      </c>
      <c r="AE101" s="119"/>
      <c r="AF101" s="119">
        <v>224292</v>
      </c>
      <c r="AG101" s="119">
        <v>19429</v>
      </c>
      <c r="AH101" s="119">
        <v>6590</v>
      </c>
      <c r="AI101" s="119">
        <v>1520</v>
      </c>
      <c r="AJ101" s="119">
        <v>3883</v>
      </c>
      <c r="AK101" s="129">
        <v>9645</v>
      </c>
      <c r="AL101" s="119">
        <v>42003</v>
      </c>
      <c r="AM101" s="119">
        <v>31520</v>
      </c>
      <c r="AN101" s="119">
        <v>29866</v>
      </c>
      <c r="AO101" s="121"/>
      <c r="AP101" s="122">
        <f t="shared" si="34"/>
        <v>0.33810341366700347</v>
      </c>
      <c r="AQ101" s="122">
        <f t="shared" si="35"/>
        <v>4.3865525675113461E-2</v>
      </c>
      <c r="AR101" s="122">
        <f t="shared" si="36"/>
        <v>4.3272975612819446E-2</v>
      </c>
      <c r="AS101" s="122">
        <f t="shared" si="37"/>
        <v>1.6407042867924358E-2</v>
      </c>
      <c r="AT101" s="122">
        <f t="shared" si="38"/>
        <v>0.54927551671509267</v>
      </c>
      <c r="AU101" s="122">
        <f t="shared" si="39"/>
        <v>9.0755254620466311E-3</v>
      </c>
      <c r="AV101" s="123">
        <f t="shared" si="40"/>
        <v>4.4496588615510348E-2</v>
      </c>
      <c r="AW101" s="123">
        <f t="shared" si="41"/>
        <v>1.9115516536856572E-2</v>
      </c>
      <c r="AX101" s="123">
        <f t="shared" si="42"/>
        <v>0</v>
      </c>
      <c r="AY101" s="123">
        <f t="shared" si="43"/>
        <v>0</v>
      </c>
      <c r="AZ101" s="123">
        <f t="shared" si="44"/>
        <v>0</v>
      </c>
      <c r="BA101" s="123">
        <f t="shared" si="45"/>
        <v>0</v>
      </c>
      <c r="BB101" s="123">
        <f t="shared" si="46"/>
        <v>0.103359997028195</v>
      </c>
      <c r="BC101" s="123">
        <f t="shared" si="47"/>
        <v>3.3516388266323256E-2</v>
      </c>
      <c r="BD101" s="123">
        <f t="shared" si="48"/>
        <v>1.3626964177367229E-2</v>
      </c>
      <c r="BE101" s="123">
        <f t="shared" si="49"/>
        <v>7.8907614012060576E-3</v>
      </c>
      <c r="BF101" s="123">
        <f t="shared" si="50"/>
        <v>3.1234908802734059E-3</v>
      </c>
      <c r="BG101" s="123">
        <f t="shared" si="51"/>
        <v>0</v>
      </c>
      <c r="BH101" s="123">
        <f t="shared" si="52"/>
        <v>0.69432509070196513</v>
      </c>
      <c r="BI101" s="123">
        <f t="shared" si="53"/>
        <v>6.0144999318961355E-2</v>
      </c>
      <c r="BJ101" s="123">
        <f t="shared" si="54"/>
        <v>2.0400203073341672E-2</v>
      </c>
      <c r="BK101" s="123">
        <f t="shared" si="55"/>
        <v>1.2833827266816958E-2</v>
      </c>
      <c r="BL101" s="123">
        <f t="shared" si="56"/>
        <v>3.2785362682269899E-2</v>
      </c>
      <c r="BM101" s="123">
        <f t="shared" si="57"/>
        <v>0.35464424124217936</v>
      </c>
      <c r="BN101" s="123">
        <f t="shared" si="58"/>
        <v>0.26613304963820428</v>
      </c>
      <c r="BO101" s="123">
        <f t="shared" si="59"/>
        <v>0.25216781917812847</v>
      </c>
      <c r="BP101" s="123"/>
      <c r="BQ101" s="123">
        <f t="shared" si="60"/>
        <v>0.61050338250259384</v>
      </c>
      <c r="BR101" s="123">
        <f t="shared" si="61"/>
        <v>0.10556811288374568</v>
      </c>
      <c r="BS101" s="123">
        <f t="shared" si="62"/>
        <v>0.82478870454882458</v>
      </c>
      <c r="BT101" s="123">
        <f t="shared" si="63"/>
        <v>0.7759438449855911</v>
      </c>
      <c r="BU101" s="123">
        <f t="shared" si="64"/>
        <v>0.84680597692024151</v>
      </c>
      <c r="BV101" s="123">
        <f t="shared" si="65"/>
        <v>0.95033642179572042</v>
      </c>
      <c r="BW101" s="123">
        <f t="shared" si="66"/>
        <v>0.47477188185546693</v>
      </c>
      <c r="BX101" s="118">
        <v>2.3858101978269426</v>
      </c>
      <c r="BY101" s="118">
        <v>2.3573241372294023</v>
      </c>
      <c r="BZ101" s="118">
        <v>2.848606059754033E-2</v>
      </c>
      <c r="CA101" s="141"/>
      <c r="CB101" s="141">
        <v>17.1140023057227</v>
      </c>
      <c r="CC101" s="141">
        <v>23.464011427980701</v>
      </c>
      <c r="CD101" s="141">
        <v>30.148830205889801</v>
      </c>
      <c r="CE101" s="141"/>
      <c r="CF101" s="126">
        <v>323036</v>
      </c>
      <c r="CG101" s="127">
        <v>1.5701998887880597E-2</v>
      </c>
      <c r="CH101" s="127">
        <v>9.2936500725523188E-3</v>
      </c>
      <c r="CI101" s="127">
        <v>1.0918411199216341E-2</v>
      </c>
      <c r="CJ101" s="127">
        <v>1.5387904688192032E-2</v>
      </c>
      <c r="CK101" s="127">
        <v>2.2016645330356398E-4</v>
      </c>
      <c r="CL101" s="127">
        <v>0</v>
      </c>
      <c r="CM101" s="124"/>
      <c r="CN101" s="127">
        <v>4.1214015023814263E-2</v>
      </c>
      <c r="CO101" s="127">
        <v>4.8150817961888304E-2</v>
      </c>
      <c r="CP101" s="127">
        <v>5.1083942396691215E-2</v>
      </c>
      <c r="CQ101" s="127">
        <v>0.1171026475216666</v>
      </c>
      <c r="CR101" s="127">
        <v>7.5435271349240439E-4</v>
      </c>
      <c r="CS101" s="127">
        <v>4.9792081695391082E-3</v>
      </c>
      <c r="CT101" s="124"/>
      <c r="CU101" s="127">
        <v>4.5020911248026534E-2</v>
      </c>
      <c r="CV101" s="127">
        <v>0.12149037723176351</v>
      </c>
      <c r="CW101" s="127">
        <v>0.13695475047999131</v>
      </c>
      <c r="CX101" s="127">
        <v>0.41169272105421439</v>
      </c>
      <c r="CY101" s="127">
        <v>5.7452862964445022E-4</v>
      </c>
      <c r="CZ101" s="127">
        <v>9.078473140541209E-3</v>
      </c>
      <c r="DB101" s="133">
        <v>0.11786385143971277</v>
      </c>
      <c r="DC101" s="128">
        <v>0.59383104645380769</v>
      </c>
      <c r="DD101" s="128">
        <v>0.53453529613526662</v>
      </c>
      <c r="DE101" s="128">
        <v>-0.39616844888602859</v>
      </c>
      <c r="DF101" s="128">
        <v>-0.22654506863121154</v>
      </c>
      <c r="DG101" s="128">
        <v>21.240546430366262</v>
      </c>
      <c r="DH101" s="128">
        <v>1.5460408924331301</v>
      </c>
      <c r="DI101" s="128">
        <v>20.90845600845417</v>
      </c>
      <c r="DJ101" s="128">
        <v>1.4502605850844053</v>
      </c>
      <c r="DK101" s="128">
        <v>22.861780640798759</v>
      </c>
      <c r="DL101" s="128">
        <v>1.3033124723210852</v>
      </c>
      <c r="DM101" s="128">
        <v>20.813103047101503</v>
      </c>
      <c r="DN101" s="128">
        <v>1.218218891470916</v>
      </c>
      <c r="DO101" s="128">
        <v>22.972227793106946</v>
      </c>
      <c r="DP101" s="128">
        <v>0.98418787535473917</v>
      </c>
      <c r="DQ101" s="128">
        <v>20.158629700193071</v>
      </c>
      <c r="DR101" s="128">
        <v>1.0221492033221931</v>
      </c>
      <c r="DS101" s="128">
        <v>23.104317305625131</v>
      </c>
      <c r="DT101" s="128">
        <v>1.0617807899862843</v>
      </c>
    </row>
    <row r="102" spans="1:124" s="125" customFormat="1" x14ac:dyDescent="0.2">
      <c r="A102" s="124">
        <v>302</v>
      </c>
      <c r="B102" s="124" t="s">
        <v>11</v>
      </c>
      <c r="C102" s="124">
        <v>30</v>
      </c>
      <c r="D102" s="124" t="s">
        <v>14</v>
      </c>
      <c r="E102" s="124">
        <v>2</v>
      </c>
      <c r="F102" s="124" t="s">
        <v>15</v>
      </c>
      <c r="G102" s="117">
        <v>141</v>
      </c>
      <c r="H102" s="117">
        <v>142</v>
      </c>
      <c r="I102" s="124"/>
      <c r="J102" s="118">
        <v>383.22</v>
      </c>
      <c r="K102" s="118">
        <v>383.22</v>
      </c>
      <c r="L102" s="118"/>
      <c r="M102" s="119">
        <v>1431341</v>
      </c>
      <c r="N102" s="119">
        <v>196146</v>
      </c>
      <c r="O102" s="119">
        <v>202360</v>
      </c>
      <c r="P102" s="119">
        <v>65949</v>
      </c>
      <c r="Q102" s="119">
        <v>2449765</v>
      </c>
      <c r="R102" s="119">
        <v>54569</v>
      </c>
      <c r="S102" s="119"/>
      <c r="T102" s="119">
        <v>11105</v>
      </c>
      <c r="U102" s="119">
        <v>5692</v>
      </c>
      <c r="V102" s="119"/>
      <c r="W102" s="119"/>
      <c r="X102" s="119"/>
      <c r="Y102" s="119"/>
      <c r="Z102" s="119">
        <v>21244</v>
      </c>
      <c r="AA102" s="119">
        <v>8554</v>
      </c>
      <c r="AB102" s="119">
        <v>4604</v>
      </c>
      <c r="AC102" s="119">
        <v>3056</v>
      </c>
      <c r="AD102" s="119"/>
      <c r="AE102" s="119"/>
      <c r="AF102" s="119">
        <v>168086</v>
      </c>
      <c r="AG102" s="119">
        <v>16192</v>
      </c>
      <c r="AH102" s="119">
        <v>5274</v>
      </c>
      <c r="AI102" s="119">
        <v>1469</v>
      </c>
      <c r="AJ102" s="119">
        <v>2480</v>
      </c>
      <c r="AK102" s="129">
        <v>9053</v>
      </c>
      <c r="AL102" s="119">
        <v>46643</v>
      </c>
      <c r="AM102" s="119">
        <v>38719</v>
      </c>
      <c r="AN102" s="119">
        <v>15441</v>
      </c>
      <c r="AO102" s="121"/>
      <c r="AP102" s="122">
        <f t="shared" si="34"/>
        <v>0.32529516173385786</v>
      </c>
      <c r="AQ102" s="122">
        <f t="shared" si="35"/>
        <v>4.4577319306475037E-2</v>
      </c>
      <c r="AR102" s="122">
        <f t="shared" si="36"/>
        <v>4.5989550308740877E-2</v>
      </c>
      <c r="AS102" s="122">
        <f t="shared" si="37"/>
        <v>1.498796626463309E-2</v>
      </c>
      <c r="AT102" s="122">
        <f t="shared" si="38"/>
        <v>0.55674832334499202</v>
      </c>
      <c r="AU102" s="122">
        <f t="shared" si="39"/>
        <v>1.2401679041301052E-2</v>
      </c>
      <c r="AV102" s="123">
        <f t="shared" si="40"/>
        <v>4.5548323058812915E-2</v>
      </c>
      <c r="AW102" s="123">
        <f t="shared" si="41"/>
        <v>2.3346335421050256E-2</v>
      </c>
      <c r="AX102" s="123">
        <f t="shared" si="42"/>
        <v>0</v>
      </c>
      <c r="AY102" s="123">
        <f t="shared" si="43"/>
        <v>0</v>
      </c>
      <c r="AZ102" s="123">
        <f t="shared" si="44"/>
        <v>0</v>
      </c>
      <c r="BA102" s="123">
        <f t="shared" si="45"/>
        <v>0</v>
      </c>
      <c r="BB102" s="123">
        <f t="shared" si="46"/>
        <v>8.713449572817844E-2</v>
      </c>
      <c r="BC102" s="123">
        <f t="shared" si="47"/>
        <v>3.5085128810903705E-2</v>
      </c>
      <c r="BD102" s="123">
        <f t="shared" si="48"/>
        <v>1.8883789226724419E-2</v>
      </c>
      <c r="BE102" s="123">
        <f t="shared" si="49"/>
        <v>1.2534504751709344E-2</v>
      </c>
      <c r="BF102" s="123">
        <f t="shared" si="50"/>
        <v>0</v>
      </c>
      <c r="BG102" s="123">
        <f t="shared" si="51"/>
        <v>0</v>
      </c>
      <c r="BH102" s="123">
        <f t="shared" si="52"/>
        <v>0.68942237097376202</v>
      </c>
      <c r="BI102" s="123">
        <f t="shared" si="53"/>
        <v>6.6413187480261024E-2</v>
      </c>
      <c r="BJ102" s="123">
        <f t="shared" si="54"/>
        <v>2.1631864548597866E-2</v>
      </c>
      <c r="BK102" s="123">
        <f t="shared" si="55"/>
        <v>1.2908044462018365E-2</v>
      </c>
      <c r="BL102" s="123">
        <f t="shared" si="56"/>
        <v>2.1791661174816571E-2</v>
      </c>
      <c r="BM102" s="123">
        <f t="shared" si="57"/>
        <v>0.40985018232942316</v>
      </c>
      <c r="BN102" s="123">
        <f t="shared" si="58"/>
        <v>0.34022231009182374</v>
      </c>
      <c r="BO102" s="123">
        <f t="shared" si="59"/>
        <v>0.13567945169368656</v>
      </c>
      <c r="BP102" s="123"/>
      <c r="BQ102" s="123">
        <f t="shared" si="60"/>
        <v>0.6220868399149172</v>
      </c>
      <c r="BR102" s="123">
        <f t="shared" si="61"/>
        <v>8.0572471725829681E-2</v>
      </c>
      <c r="BS102" s="123">
        <f t="shared" si="62"/>
        <v>0.83685569854970088</v>
      </c>
      <c r="BT102" s="123">
        <f t="shared" si="63"/>
        <v>0.7829570385828275</v>
      </c>
      <c r="BU102" s="123">
        <f t="shared" si="64"/>
        <v>0.79633831872099015</v>
      </c>
      <c r="BV102" s="123">
        <f t="shared" si="65"/>
        <v>0.96230143577210947</v>
      </c>
      <c r="BW102" s="123">
        <f t="shared" si="66"/>
        <v>0.2775710510704848</v>
      </c>
      <c r="BX102" s="118">
        <v>2.4209152911391252</v>
      </c>
      <c r="BY102" s="118">
        <v>2.3958066940980021</v>
      </c>
      <c r="BZ102" s="118">
        <v>2.5108597041123115E-2</v>
      </c>
      <c r="CA102" s="141"/>
      <c r="CB102" s="141">
        <v>18.012821494870501</v>
      </c>
      <c r="CC102" s="141">
        <v>24.272828874744899</v>
      </c>
      <c r="CD102" s="141">
        <v>31.1298641885062</v>
      </c>
      <c r="CE102" s="141"/>
      <c r="CF102" s="126">
        <v>243807</v>
      </c>
      <c r="CG102" s="127">
        <v>1.2481431514579686E-2</v>
      </c>
      <c r="CH102" s="127">
        <v>6.9941221083019787E-3</v>
      </c>
      <c r="CI102" s="127">
        <v>7.8569600928098445E-3</v>
      </c>
      <c r="CJ102" s="127">
        <v>1.2882631896920347E-2</v>
      </c>
      <c r="CK102" s="127">
        <v>1.6611925467422385E-4</v>
      </c>
      <c r="CL102" s="127">
        <v>0</v>
      </c>
      <c r="CM102" s="124"/>
      <c r="CN102" s="127">
        <v>3.2760791134537476E-2</v>
      </c>
      <c r="CO102" s="127">
        <v>3.6236860416628436E-2</v>
      </c>
      <c r="CP102" s="127">
        <v>3.6760338978898993E-2</v>
      </c>
      <c r="CQ102" s="127">
        <v>9.8037408779511434E-2</v>
      </c>
      <c r="CR102" s="127">
        <v>5.691716819094892E-4</v>
      </c>
      <c r="CS102" s="127">
        <v>2.7866926982774102E-3</v>
      </c>
      <c r="CT102" s="124"/>
      <c r="CU102" s="127">
        <v>3.5786871752992472E-2</v>
      </c>
      <c r="CV102" s="127">
        <v>9.1430011535743788E-2</v>
      </c>
      <c r="CW102" s="127">
        <v>9.8553533971980634E-2</v>
      </c>
      <c r="CX102" s="127">
        <v>0.34466588450166036</v>
      </c>
      <c r="CY102" s="127">
        <v>4.3349141666894575E-4</v>
      </c>
      <c r="CZ102" s="127">
        <v>5.0809112515164288E-3</v>
      </c>
      <c r="DB102" s="133">
        <v>8.4271298272850764E-2</v>
      </c>
      <c r="DC102" s="128">
        <v>0.58785383536904834</v>
      </c>
      <c r="DD102" s="128">
        <v>0.54978397898960674</v>
      </c>
      <c r="DE102" s="128">
        <v>-0.36717826464859527</v>
      </c>
      <c r="DF102" s="128">
        <v>-0.23081459475127364</v>
      </c>
      <c r="DG102" s="128">
        <v>20.691550554971784</v>
      </c>
      <c r="DH102" s="128">
        <v>1.0176893051496778</v>
      </c>
      <c r="DI102" s="128">
        <v>21.861498686850414</v>
      </c>
      <c r="DJ102" s="128">
        <v>1.7985816641645609</v>
      </c>
      <c r="DK102" s="128">
        <v>22.398977117841213</v>
      </c>
      <c r="DL102" s="128">
        <v>0.85791208424120313</v>
      </c>
      <c r="DM102" s="128">
        <v>21.613658896954348</v>
      </c>
      <c r="DN102" s="128">
        <v>1.510808597898242</v>
      </c>
      <c r="DO102" s="128">
        <v>22.692583662192245</v>
      </c>
      <c r="DP102" s="128">
        <v>0.62176129027154192</v>
      </c>
      <c r="DQ102" s="128">
        <v>22.11546713621982</v>
      </c>
      <c r="DR102" s="128">
        <v>3.3482310403543174</v>
      </c>
      <c r="DS102" s="128">
        <v>22.812281719012883</v>
      </c>
      <c r="DT102" s="128">
        <v>0.67198523838814539</v>
      </c>
    </row>
    <row r="103" spans="1:124" s="125" customFormat="1" x14ac:dyDescent="0.2">
      <c r="A103" s="124">
        <v>302</v>
      </c>
      <c r="B103" s="124" t="s">
        <v>11</v>
      </c>
      <c r="C103" s="124">
        <v>30</v>
      </c>
      <c r="D103" s="124" t="s">
        <v>14</v>
      </c>
      <c r="E103" s="124">
        <v>3</v>
      </c>
      <c r="F103" s="124" t="s">
        <v>15</v>
      </c>
      <c r="G103" s="117">
        <v>1</v>
      </c>
      <c r="H103" s="117">
        <v>2</v>
      </c>
      <c r="I103" s="134"/>
      <c r="J103" s="118">
        <v>383.34</v>
      </c>
      <c r="K103" s="118">
        <v>383.34</v>
      </c>
      <c r="L103" s="118"/>
      <c r="M103" s="119">
        <v>1084070</v>
      </c>
      <c r="N103" s="119">
        <v>163458</v>
      </c>
      <c r="O103" s="119">
        <v>185505</v>
      </c>
      <c r="P103" s="119">
        <v>63253</v>
      </c>
      <c r="Q103" s="119">
        <v>2220385</v>
      </c>
      <c r="R103" s="119">
        <v>51109</v>
      </c>
      <c r="S103" s="119"/>
      <c r="T103" s="119">
        <v>9838</v>
      </c>
      <c r="U103" s="119">
        <v>5776</v>
      </c>
      <c r="V103" s="119"/>
      <c r="W103" s="119"/>
      <c r="X103" s="119"/>
      <c r="Y103" s="119"/>
      <c r="Z103" s="119">
        <v>23945</v>
      </c>
      <c r="AA103" s="119">
        <v>9173</v>
      </c>
      <c r="AB103" s="119">
        <v>3982</v>
      </c>
      <c r="AC103" s="119">
        <v>2647</v>
      </c>
      <c r="AD103" s="119"/>
      <c r="AE103" s="119"/>
      <c r="AF103" s="119">
        <v>162040</v>
      </c>
      <c r="AG103" s="119">
        <v>17862</v>
      </c>
      <c r="AH103" s="119">
        <v>4856</v>
      </c>
      <c r="AI103" s="119">
        <v>1600</v>
      </c>
      <c r="AJ103" s="119">
        <v>3031</v>
      </c>
      <c r="AK103" s="129">
        <v>9605</v>
      </c>
      <c r="AL103" s="119">
        <v>44341</v>
      </c>
      <c r="AM103" s="119">
        <v>35738</v>
      </c>
      <c r="AN103" s="119">
        <v>23944</v>
      </c>
      <c r="AO103" s="121"/>
      <c r="AP103" s="122">
        <f t="shared" si="34"/>
        <v>0.28772115144727134</v>
      </c>
      <c r="AQ103" s="122">
        <f t="shared" si="35"/>
        <v>4.338310623231717E-2</v>
      </c>
      <c r="AR103" s="122">
        <f t="shared" si="36"/>
        <v>4.9234562527536108E-2</v>
      </c>
      <c r="AS103" s="122">
        <f t="shared" si="37"/>
        <v>1.67878697800827E-2</v>
      </c>
      <c r="AT103" s="122">
        <f t="shared" si="38"/>
        <v>0.58930855835531804</v>
      </c>
      <c r="AU103" s="122">
        <f t="shared" si="39"/>
        <v>1.3564751657474693E-2</v>
      </c>
      <c r="AV103" s="123">
        <f t="shared" si="40"/>
        <v>4.0971351704779717E-2</v>
      </c>
      <c r="AW103" s="123">
        <f t="shared" si="41"/>
        <v>2.4054739524985529E-2</v>
      </c>
      <c r="AX103" s="123">
        <f t="shared" si="42"/>
        <v>0</v>
      </c>
      <c r="AY103" s="123">
        <f t="shared" si="43"/>
        <v>0</v>
      </c>
      <c r="AZ103" s="123">
        <f t="shared" si="44"/>
        <v>0</v>
      </c>
      <c r="BA103" s="123">
        <f t="shared" si="45"/>
        <v>0</v>
      </c>
      <c r="BB103" s="123">
        <f t="shared" si="46"/>
        <v>9.9721388145044748E-2</v>
      </c>
      <c r="BC103" s="123">
        <f t="shared" si="47"/>
        <v>3.8201891562100458E-2</v>
      </c>
      <c r="BD103" s="123">
        <f t="shared" si="48"/>
        <v>1.6583444042329011E-2</v>
      </c>
      <c r="BE103" s="123">
        <f t="shared" si="49"/>
        <v>1.1023700748378929E-2</v>
      </c>
      <c r="BF103" s="123">
        <f t="shared" si="50"/>
        <v>0</v>
      </c>
      <c r="BG103" s="123">
        <f t="shared" si="51"/>
        <v>0</v>
      </c>
      <c r="BH103" s="123">
        <f t="shared" si="52"/>
        <v>0.67483206243570892</v>
      </c>
      <c r="BI103" s="123">
        <f t="shared" si="53"/>
        <v>7.4388115892536619E-2</v>
      </c>
      <c r="BJ103" s="123">
        <f t="shared" si="54"/>
        <v>2.0223305944136034E-2</v>
      </c>
      <c r="BK103" s="123">
        <f t="shared" si="55"/>
        <v>1.3529625652170236E-2</v>
      </c>
      <c r="BL103" s="123">
        <f t="shared" si="56"/>
        <v>2.5630184594829991E-2</v>
      </c>
      <c r="BM103" s="123">
        <f t="shared" si="57"/>
        <v>0.37494820690180031</v>
      </c>
      <c r="BN103" s="123">
        <f t="shared" si="58"/>
        <v>0.30220110097328745</v>
      </c>
      <c r="BO103" s="123">
        <f t="shared" si="59"/>
        <v>0.20247084788472758</v>
      </c>
      <c r="BP103" s="123"/>
      <c r="BQ103" s="123">
        <f t="shared" si="60"/>
        <v>0.64720660443533162</v>
      </c>
      <c r="BR103" s="123">
        <f t="shared" si="61"/>
        <v>8.6696169766082576E-2</v>
      </c>
      <c r="BS103" s="123">
        <f t="shared" si="62"/>
        <v>0.83028720626631847</v>
      </c>
      <c r="BT103" s="123">
        <f t="shared" si="63"/>
        <v>0.76879281878048322</v>
      </c>
      <c r="BU103" s="123">
        <f t="shared" si="64"/>
        <v>0.8379352580927385</v>
      </c>
      <c r="BV103" s="123">
        <f t="shared" si="65"/>
        <v>0.95737846742871868</v>
      </c>
      <c r="BW103" s="123">
        <f t="shared" si="66"/>
        <v>0.39071831859273526</v>
      </c>
      <c r="BX103" s="118">
        <v>2.5630148257063841</v>
      </c>
      <c r="BY103" s="118">
        <v>2.4823205254828382</v>
      </c>
      <c r="BZ103" s="118">
        <v>8.0694300223545845E-2</v>
      </c>
      <c r="CA103" s="141"/>
      <c r="CB103" s="141">
        <v>19.8047754455439</v>
      </c>
      <c r="CC103" s="141">
        <v>26.006281643768801</v>
      </c>
      <c r="CD103" s="141">
        <v>33.311629937918397</v>
      </c>
      <c r="CE103" s="141"/>
      <c r="CF103" s="126">
        <v>240119</v>
      </c>
      <c r="CG103" s="127">
        <v>1.6230449173641925E-2</v>
      </c>
      <c r="CH103" s="127">
        <v>8.2658370770167262E-3</v>
      </c>
      <c r="CI103" s="127">
        <v>8.4411954000000004E-3</v>
      </c>
      <c r="CJ103" s="127">
        <v>1.3228543792231198E-2</v>
      </c>
      <c r="CK103" s="127">
        <v>1.8050800656597841E-4</v>
      </c>
      <c r="CL103" s="127">
        <v>0</v>
      </c>
      <c r="CM103" s="124"/>
      <c r="CN103" s="127">
        <v>4.2601071421679411E-2</v>
      </c>
      <c r="CO103" s="127">
        <v>4.2825672721800101E-2</v>
      </c>
      <c r="CP103" s="127">
        <v>3.9493799208053688E-2</v>
      </c>
      <c r="CQ103" s="127">
        <v>0.10066981387760264</v>
      </c>
      <c r="CR103" s="127">
        <v>6.1847162688497708E-4</v>
      </c>
      <c r="CS103" s="127">
        <v>2.9303402247960238E-3</v>
      </c>
      <c r="CT103" s="124"/>
      <c r="CU103" s="127">
        <v>4.653608862029205E-2</v>
      </c>
      <c r="CV103" s="127">
        <v>0.10805438732720332</v>
      </c>
      <c r="CW103" s="127">
        <v>0.10588187133333334</v>
      </c>
      <c r="CX103" s="127">
        <v>0.3539205174300033</v>
      </c>
      <c r="CY103" s="127">
        <v>4.7103914377551637E-4</v>
      </c>
      <c r="CZ103" s="127">
        <v>5.3428204079125005E-3</v>
      </c>
      <c r="DB103" s="133">
        <v>9.8845712485655782E-2</v>
      </c>
      <c r="DC103" s="128">
        <v>0.62975336298969542</v>
      </c>
      <c r="DD103" s="128">
        <v>0.56974201924778978</v>
      </c>
      <c r="DE103" s="128">
        <v>-0.37489633168901443</v>
      </c>
      <c r="DF103" s="128">
        <v>-0.2008329415573166</v>
      </c>
      <c r="DG103" s="128">
        <v>23.287505661058358</v>
      </c>
      <c r="DH103" s="128">
        <v>0.22460205925345902</v>
      </c>
      <c r="DI103" s="128">
        <v>23.10887620298686</v>
      </c>
      <c r="DJ103" s="128">
        <v>0.29675078574568969</v>
      </c>
      <c r="DK103" s="128">
        <v>24.5873672722722</v>
      </c>
      <c r="DL103" s="128">
        <v>0.18933953594984454</v>
      </c>
      <c r="DM103" s="128">
        <v>22.66145601050896</v>
      </c>
      <c r="DN103" s="128">
        <v>0.24927066002588713</v>
      </c>
      <c r="DO103" s="128">
        <v>24.541037658829879</v>
      </c>
      <c r="DP103" s="128">
        <v>0.11950053485380711</v>
      </c>
      <c r="DQ103" s="128">
        <v>21.594497610991525</v>
      </c>
      <c r="DR103" s="128">
        <v>0.22583661562940965</v>
      </c>
      <c r="DS103" s="128">
        <v>24.863026797479545</v>
      </c>
      <c r="DT103" s="128">
        <v>0.13656781746240232</v>
      </c>
    </row>
    <row r="104" spans="1:124" s="125" customFormat="1" x14ac:dyDescent="0.2">
      <c r="A104" s="124">
        <v>302</v>
      </c>
      <c r="B104" s="124" t="s">
        <v>11</v>
      </c>
      <c r="C104" s="124">
        <v>30</v>
      </c>
      <c r="D104" s="124" t="s">
        <v>14</v>
      </c>
      <c r="E104" s="124">
        <v>3</v>
      </c>
      <c r="F104" s="124" t="s">
        <v>15</v>
      </c>
      <c r="G104" s="117">
        <v>21</v>
      </c>
      <c r="H104" s="117">
        <v>22</v>
      </c>
      <c r="I104" s="124"/>
      <c r="J104" s="118">
        <v>383.54</v>
      </c>
      <c r="K104" s="118">
        <v>383.54</v>
      </c>
      <c r="L104" s="118"/>
      <c r="M104" s="119">
        <v>717547</v>
      </c>
      <c r="N104" s="119">
        <v>107841</v>
      </c>
      <c r="O104" s="119">
        <v>121696</v>
      </c>
      <c r="P104" s="119">
        <v>45381</v>
      </c>
      <c r="Q104" s="119">
        <v>1505512</v>
      </c>
      <c r="R104" s="119">
        <v>33859</v>
      </c>
      <c r="S104" s="119"/>
      <c r="T104" s="119">
        <v>5551</v>
      </c>
      <c r="U104" s="119">
        <v>3021</v>
      </c>
      <c r="V104" s="119"/>
      <c r="W104" s="119"/>
      <c r="X104" s="119"/>
      <c r="Y104" s="119"/>
      <c r="Z104" s="119">
        <v>15982</v>
      </c>
      <c r="AA104" s="119">
        <v>5747</v>
      </c>
      <c r="AB104" s="119">
        <v>3292</v>
      </c>
      <c r="AC104" s="119">
        <v>2124</v>
      </c>
      <c r="AD104" s="119"/>
      <c r="AE104" s="119"/>
      <c r="AF104" s="119">
        <v>125319</v>
      </c>
      <c r="AG104" s="119">
        <v>16447</v>
      </c>
      <c r="AH104" s="119">
        <v>4837</v>
      </c>
      <c r="AI104" s="119"/>
      <c r="AJ104" s="119">
        <v>2255</v>
      </c>
      <c r="AK104" s="120">
        <v>7338</v>
      </c>
      <c r="AL104" s="119">
        <v>35773</v>
      </c>
      <c r="AM104" s="119">
        <v>29144</v>
      </c>
      <c r="AN104" s="119">
        <v>19830</v>
      </c>
      <c r="AO104" s="121"/>
      <c r="AP104" s="122">
        <f t="shared" si="34"/>
        <v>0.28340974691883675</v>
      </c>
      <c r="AQ104" s="122">
        <f t="shared" si="35"/>
        <v>4.2593991079990963E-2</v>
      </c>
      <c r="AR104" s="122">
        <f t="shared" si="36"/>
        <v>4.8066304452579076E-2</v>
      </c>
      <c r="AS104" s="122">
        <f t="shared" si="37"/>
        <v>1.7924146745681789E-2</v>
      </c>
      <c r="AT104" s="122">
        <f t="shared" si="38"/>
        <v>0.59463251174246678</v>
      </c>
      <c r="AU104" s="122">
        <f t="shared" si="39"/>
        <v>1.3373299060444674E-2</v>
      </c>
      <c r="AV104" s="123">
        <f t="shared" si="40"/>
        <v>3.0446467749012725E-2</v>
      </c>
      <c r="AW104" s="123">
        <f t="shared" si="41"/>
        <v>1.6569767441860464E-2</v>
      </c>
      <c r="AX104" s="123">
        <f t="shared" si="42"/>
        <v>0</v>
      </c>
      <c r="AY104" s="123">
        <f t="shared" si="43"/>
        <v>0</v>
      </c>
      <c r="AZ104" s="123">
        <f t="shared" si="44"/>
        <v>0</v>
      </c>
      <c r="BA104" s="123">
        <f t="shared" si="45"/>
        <v>0</v>
      </c>
      <c r="BB104" s="123">
        <f t="shared" si="46"/>
        <v>8.7659060991663013E-2</v>
      </c>
      <c r="BC104" s="123">
        <f t="shared" si="47"/>
        <v>3.1521500658183411E-2</v>
      </c>
      <c r="BD104" s="123">
        <f t="shared" si="48"/>
        <v>1.8056164984642388E-2</v>
      </c>
      <c r="BE104" s="123">
        <f t="shared" si="49"/>
        <v>1.1649846423870118E-2</v>
      </c>
      <c r="BF104" s="123">
        <f t="shared" si="50"/>
        <v>0</v>
      </c>
      <c r="BG104" s="123">
        <f t="shared" si="51"/>
        <v>0</v>
      </c>
      <c r="BH104" s="123">
        <f t="shared" si="52"/>
        <v>0.68735739359368142</v>
      </c>
      <c r="BI104" s="123">
        <f t="shared" si="53"/>
        <v>9.0209521720052657E-2</v>
      </c>
      <c r="BJ104" s="123">
        <f t="shared" si="54"/>
        <v>2.6530276437033786E-2</v>
      </c>
      <c r="BK104" s="123">
        <f t="shared" si="55"/>
        <v>0</v>
      </c>
      <c r="BL104" s="123">
        <f t="shared" si="56"/>
        <v>2.3902904388382447E-2</v>
      </c>
      <c r="BM104" s="123">
        <f t="shared" si="57"/>
        <v>0.37919228323086707</v>
      </c>
      <c r="BN104" s="123">
        <f t="shared" si="58"/>
        <v>0.3089251642993428</v>
      </c>
      <c r="BO104" s="123">
        <f t="shared" si="59"/>
        <v>0.21019715921136314</v>
      </c>
      <c r="BP104" s="123"/>
      <c r="BQ104" s="123">
        <f t="shared" si="60"/>
        <v>0.65074795078648973</v>
      </c>
      <c r="BR104" s="123">
        <f t="shared" si="61"/>
        <v>9.3683102847937433E-2</v>
      </c>
      <c r="BS104" s="123">
        <f t="shared" si="62"/>
        <v>0.85518701729005764</v>
      </c>
      <c r="BT104" s="123">
        <f t="shared" si="63"/>
        <v>0.80528852332605072</v>
      </c>
      <c r="BU104" s="123">
        <f t="shared" si="64"/>
        <v>0.89789449852841297</v>
      </c>
      <c r="BV104" s="123">
        <f t="shared" si="65"/>
        <v>0.97408105560791702</v>
      </c>
      <c r="BW104" s="123">
        <f t="shared" si="66"/>
        <v>0.4049087270796749</v>
      </c>
      <c r="BX104" s="118">
        <v>2.5844023862525063</v>
      </c>
      <c r="BY104" s="118">
        <v>2.4948540907977517</v>
      </c>
      <c r="BZ104" s="118">
        <v>8.9548295454754623E-2</v>
      </c>
      <c r="CA104" s="141"/>
      <c r="CB104" s="141">
        <v>20.050849939539098</v>
      </c>
      <c r="CC104" s="141">
        <v>26.259019454759301</v>
      </c>
      <c r="CD104" s="141">
        <v>33.614656218078402</v>
      </c>
      <c r="CE104" s="141"/>
      <c r="CF104" s="126">
        <v>182320</v>
      </c>
      <c r="CG104" s="127">
        <v>1.8618526114108205E-2</v>
      </c>
      <c r="CH104" s="127">
        <v>9.5129869604324881E-3</v>
      </c>
      <c r="CI104" s="127">
        <v>9.7699210866421232E-3</v>
      </c>
      <c r="CJ104" s="127">
        <v>1.3999963138758512E-2</v>
      </c>
      <c r="CK104" s="127">
        <v>2.0213816530190393E-4</v>
      </c>
      <c r="CL104" s="127">
        <v>0</v>
      </c>
      <c r="CM104" s="124"/>
      <c r="CN104" s="127">
        <v>4.8869205791397634E-2</v>
      </c>
      <c r="CO104" s="127">
        <v>4.9287212217987597E-2</v>
      </c>
      <c r="CP104" s="127">
        <v>4.5710504660794113E-2</v>
      </c>
      <c r="CQ104" s="127">
        <v>0.10654034983803794</v>
      </c>
      <c r="CR104" s="127">
        <v>6.925826855448511E-4</v>
      </c>
      <c r="CS104" s="127">
        <v>3.358528894769485E-3</v>
      </c>
      <c r="CT104" s="124"/>
      <c r="CU104" s="127">
        <v>5.3383204121820585E-2</v>
      </c>
      <c r="CV104" s="127">
        <v>0.12435763832308679</v>
      </c>
      <c r="CW104" s="127">
        <v>0.1225487005587694</v>
      </c>
      <c r="CX104" s="127">
        <v>0.37455930719904801</v>
      </c>
      <c r="CY104" s="127">
        <v>5.2748346247655275E-4</v>
      </c>
      <c r="CZ104" s="127">
        <v>6.1235267385333298E-3</v>
      </c>
      <c r="DB104" s="133">
        <v>9.2754094406016147E-2</v>
      </c>
      <c r="DC104" s="128">
        <v>0.62915557776013609</v>
      </c>
      <c r="DD104" s="128">
        <v>0.56858803642984213</v>
      </c>
      <c r="DE104" s="128">
        <v>-0.38425439945596263</v>
      </c>
      <c r="DF104" s="128">
        <v>-0.20126115847663337</v>
      </c>
      <c r="DG104" s="128">
        <v>23.408530824708226</v>
      </c>
      <c r="DH104" s="128">
        <v>0.45553196662945911</v>
      </c>
      <c r="DI104" s="128">
        <v>23.03675227686513</v>
      </c>
      <c r="DJ104" s="128">
        <v>0.46023791678075587</v>
      </c>
      <c r="DK104" s="128">
        <v>24.689391485229038</v>
      </c>
      <c r="DL104" s="128">
        <v>0.38401344786838426</v>
      </c>
      <c r="DM104" s="128">
        <v>22.600871912566713</v>
      </c>
      <c r="DN104" s="128">
        <v>0.38659985009548298</v>
      </c>
      <c r="DO104" s="128">
        <v>24.516396790689292</v>
      </c>
      <c r="DP104" s="128">
        <v>0.28194310623329399</v>
      </c>
      <c r="DQ104" s="128">
        <v>20.962828036722524</v>
      </c>
      <c r="DR104" s="128">
        <v>0.36847849789799209</v>
      </c>
      <c r="DS104" s="128">
        <v>24.833736760198274</v>
      </c>
      <c r="DT104" s="128">
        <v>0.32262310843025949</v>
      </c>
    </row>
    <row r="105" spans="1:124" s="125" customFormat="1" x14ac:dyDescent="0.2">
      <c r="A105" s="124">
        <v>302</v>
      </c>
      <c r="B105" s="124" t="s">
        <v>11</v>
      </c>
      <c r="C105" s="124">
        <v>30</v>
      </c>
      <c r="D105" s="124" t="s">
        <v>14</v>
      </c>
      <c r="E105" s="124">
        <v>3</v>
      </c>
      <c r="F105" s="124" t="s">
        <v>15</v>
      </c>
      <c r="G105" s="117">
        <v>41</v>
      </c>
      <c r="H105" s="117">
        <v>42</v>
      </c>
      <c r="I105" s="118"/>
      <c r="J105" s="118">
        <v>383.74</v>
      </c>
      <c r="K105" s="118">
        <v>383.74</v>
      </c>
      <c r="L105" s="118"/>
      <c r="M105" s="119">
        <v>574238</v>
      </c>
      <c r="N105" s="119">
        <v>88160</v>
      </c>
      <c r="O105" s="119">
        <v>100027</v>
      </c>
      <c r="P105" s="119">
        <v>35652</v>
      </c>
      <c r="Q105" s="119">
        <v>1208503</v>
      </c>
      <c r="R105" s="119">
        <v>29929</v>
      </c>
      <c r="S105" s="119"/>
      <c r="T105" s="119">
        <v>4839</v>
      </c>
      <c r="U105" s="119">
        <v>3450</v>
      </c>
      <c r="V105" s="119"/>
      <c r="W105" s="119"/>
      <c r="X105" s="119"/>
      <c r="Y105" s="119"/>
      <c r="Z105" s="119">
        <v>10846</v>
      </c>
      <c r="AA105" s="119">
        <v>3895</v>
      </c>
      <c r="AB105" s="119">
        <v>2227</v>
      </c>
      <c r="AC105" s="119">
        <v>1252</v>
      </c>
      <c r="AD105" s="119"/>
      <c r="AE105" s="119"/>
      <c r="AF105" s="119">
        <v>83165</v>
      </c>
      <c r="AG105" s="119">
        <v>9852</v>
      </c>
      <c r="AH105" s="119">
        <v>2717</v>
      </c>
      <c r="AI105" s="119"/>
      <c r="AJ105" s="119">
        <v>1963</v>
      </c>
      <c r="AK105" s="120">
        <v>6456</v>
      </c>
      <c r="AL105" s="119">
        <v>36533</v>
      </c>
      <c r="AM105" s="119">
        <v>27895</v>
      </c>
      <c r="AN105" s="119">
        <v>13389</v>
      </c>
      <c r="AO105" s="121"/>
      <c r="AP105" s="122">
        <f t="shared" si="34"/>
        <v>0.28197174674897091</v>
      </c>
      <c r="AQ105" s="122">
        <f t="shared" si="35"/>
        <v>4.3289766949225365E-2</v>
      </c>
      <c r="AR105" s="122">
        <f t="shared" si="36"/>
        <v>4.9116895628745071E-2</v>
      </c>
      <c r="AS105" s="122">
        <f t="shared" si="37"/>
        <v>1.7506428893758877E-2</v>
      </c>
      <c r="AT105" s="122">
        <f t="shared" si="38"/>
        <v>0.59341893406805468</v>
      </c>
      <c r="AU105" s="122">
        <f t="shared" si="39"/>
        <v>1.4696227711245076E-2</v>
      </c>
      <c r="AV105" s="123">
        <f t="shared" si="40"/>
        <v>3.9585088716736334E-2</v>
      </c>
      <c r="AW105" s="123">
        <f t="shared" si="41"/>
        <v>2.8222474906538616E-2</v>
      </c>
      <c r="AX105" s="123">
        <f t="shared" si="42"/>
        <v>0</v>
      </c>
      <c r="AY105" s="123">
        <f t="shared" si="43"/>
        <v>0</v>
      </c>
      <c r="AZ105" s="123">
        <f t="shared" si="44"/>
        <v>0</v>
      </c>
      <c r="BA105" s="123">
        <f t="shared" si="45"/>
        <v>0</v>
      </c>
      <c r="BB105" s="123">
        <f t="shared" si="46"/>
        <v>8.8724916764150091E-2</v>
      </c>
      <c r="BC105" s="123">
        <f t="shared" si="47"/>
        <v>3.1862765148106639E-2</v>
      </c>
      <c r="BD105" s="123">
        <f t="shared" si="48"/>
        <v>1.8217812062858406E-2</v>
      </c>
      <c r="BE105" s="123">
        <f t="shared" si="49"/>
        <v>1.0241895241445318E-2</v>
      </c>
      <c r="BF105" s="123">
        <f t="shared" si="50"/>
        <v>0</v>
      </c>
      <c r="BG105" s="123">
        <f t="shared" si="51"/>
        <v>0</v>
      </c>
      <c r="BH105" s="123">
        <f t="shared" si="52"/>
        <v>0.68032525379776343</v>
      </c>
      <c r="BI105" s="123">
        <f t="shared" si="53"/>
        <v>8.0593571820063312E-2</v>
      </c>
      <c r="BJ105" s="123">
        <f t="shared" si="54"/>
        <v>2.2226221542337804E-2</v>
      </c>
      <c r="BK105" s="123">
        <f t="shared" si="55"/>
        <v>0</v>
      </c>
      <c r="BL105" s="123">
        <f t="shared" si="56"/>
        <v>2.2763115172317827E-2</v>
      </c>
      <c r="BM105" s="123">
        <f t="shared" si="57"/>
        <v>0.42363977921053853</v>
      </c>
      <c r="BN105" s="123">
        <f t="shared" si="58"/>
        <v>0.32347279558421077</v>
      </c>
      <c r="BO105" s="123">
        <f t="shared" si="59"/>
        <v>0.15525998422932419</v>
      </c>
      <c r="BP105" s="123"/>
      <c r="BQ105" s="123">
        <f t="shared" si="60"/>
        <v>0.65259607200277414</v>
      </c>
      <c r="BR105" s="123">
        <f t="shared" si="61"/>
        <v>8.0775204647759405E-2</v>
      </c>
      <c r="BS105" s="123">
        <f t="shared" si="62"/>
        <v>0.84238776551748407</v>
      </c>
      <c r="BT105" s="123">
        <f t="shared" si="63"/>
        <v>0.78313479919016904</v>
      </c>
      <c r="BU105" s="123">
        <f t="shared" si="64"/>
        <v>0.8721339239187077</v>
      </c>
      <c r="BV105" s="123">
        <f t="shared" si="65"/>
        <v>0.97539483579844577</v>
      </c>
      <c r="BW105" s="123">
        <f t="shared" si="66"/>
        <v>0.32431450440848758</v>
      </c>
      <c r="BX105" s="118">
        <v>2.582414808871456</v>
      </c>
      <c r="BY105" s="118">
        <v>2.5014280467601178</v>
      </c>
      <c r="BZ105" s="118">
        <v>8.0986762111338262E-2</v>
      </c>
      <c r="CA105" s="141"/>
      <c r="CB105" s="141">
        <v>20.1698755535316</v>
      </c>
      <c r="CC105" s="141">
        <v>26.392722241017001</v>
      </c>
      <c r="CD105" s="141">
        <v>33.739144881106498</v>
      </c>
      <c r="CE105" s="141"/>
      <c r="CF105" s="126">
        <v>122243</v>
      </c>
      <c r="CG105" s="127">
        <v>1.5598879751932125E-2</v>
      </c>
      <c r="CH105" s="127">
        <v>7.8022329650068063E-3</v>
      </c>
      <c r="CI105" s="127">
        <v>7.9696601694442502E-3</v>
      </c>
      <c r="CJ105" s="127">
        <v>1.1948317192022887E-2</v>
      </c>
      <c r="CK105" s="127">
        <v>1.6883967033842694E-4</v>
      </c>
      <c r="CL105" s="127">
        <v>0</v>
      </c>
      <c r="CM105" s="124"/>
      <c r="CN105" s="127">
        <v>4.0943351801343696E-2</v>
      </c>
      <c r="CO105" s="127">
        <v>4.042371901905626E-2</v>
      </c>
      <c r="CP105" s="127">
        <v>3.7287628537594854E-2</v>
      </c>
      <c r="CQ105" s="127">
        <v>9.0927231807472225E-2</v>
      </c>
      <c r="CR105" s="127">
        <v>5.7849259755002672E-4</v>
      </c>
      <c r="CS105" s="127">
        <v>2.5475381567275886E-3</v>
      </c>
      <c r="CT105" s="124"/>
      <c r="CU105" s="127">
        <v>4.4725247141777447E-2</v>
      </c>
      <c r="CV105" s="127">
        <v>0.10199396563985934</v>
      </c>
      <c r="CW105" s="127">
        <v>9.996718386965521E-2</v>
      </c>
      <c r="CX105" s="127">
        <v>0.31966894235947491</v>
      </c>
      <c r="CY105" s="127">
        <v>4.4059039410245562E-4</v>
      </c>
      <c r="CZ105" s="127">
        <v>4.6448664010157372E-3</v>
      </c>
      <c r="DB105" s="133">
        <v>8.5854064481962949E-2</v>
      </c>
      <c r="DC105" s="128">
        <v>0.61951968688455272</v>
      </c>
      <c r="DD105" s="128">
        <v>0.5694946008323335</v>
      </c>
      <c r="DE105" s="128">
        <v>-0.37420029366557522</v>
      </c>
      <c r="DF105" s="128">
        <v>-0.20803786313978462</v>
      </c>
      <c r="DG105" s="128">
        <v>23.106952257432301</v>
      </c>
      <c r="DH105" s="128">
        <v>0.32223966355605999</v>
      </c>
      <c r="DI105" s="128">
        <v>23.09341255202084</v>
      </c>
      <c r="DJ105" s="128">
        <v>0.38725693951440521</v>
      </c>
      <c r="DK105" s="128">
        <v>24.435160753015428</v>
      </c>
      <c r="DL105" s="128">
        <v>0.27164803637785423</v>
      </c>
      <c r="DM105" s="128">
        <v>22.648466543697509</v>
      </c>
      <c r="DN105" s="128">
        <v>0.32529582919208694</v>
      </c>
      <c r="DO105" s="128">
        <v>24.112641634714567</v>
      </c>
      <c r="DP105" s="128">
        <v>0.63810192822982559</v>
      </c>
      <c r="DQ105" s="128">
        <v>21.641480177573669</v>
      </c>
      <c r="DR105" s="128">
        <v>0.23950652723203567</v>
      </c>
      <c r="DS105" s="128">
        <v>24.370210161238731</v>
      </c>
      <c r="DT105" s="128">
        <v>0.71202223371209017</v>
      </c>
    </row>
    <row r="106" spans="1:124" s="125" customFormat="1" x14ac:dyDescent="0.2">
      <c r="A106" s="124">
        <v>302</v>
      </c>
      <c r="B106" s="124" t="s">
        <v>11</v>
      </c>
      <c r="C106" s="124">
        <v>30</v>
      </c>
      <c r="D106" s="124" t="s">
        <v>14</v>
      </c>
      <c r="E106" s="124">
        <v>3</v>
      </c>
      <c r="F106" s="124" t="s">
        <v>15</v>
      </c>
      <c r="G106" s="117">
        <v>61</v>
      </c>
      <c r="H106" s="117">
        <v>62</v>
      </c>
      <c r="I106" s="124"/>
      <c r="J106" s="118">
        <v>383.94</v>
      </c>
      <c r="K106" s="118">
        <v>383.94</v>
      </c>
      <c r="L106" s="118"/>
      <c r="M106" s="119">
        <v>1668974</v>
      </c>
      <c r="N106" s="119">
        <v>259860</v>
      </c>
      <c r="O106" s="119">
        <v>308062</v>
      </c>
      <c r="P106" s="119">
        <v>110208</v>
      </c>
      <c r="Q106" s="119">
        <v>3488884</v>
      </c>
      <c r="R106" s="119">
        <v>78796</v>
      </c>
      <c r="S106" s="119"/>
      <c r="T106" s="119">
        <v>12671</v>
      </c>
      <c r="U106" s="119">
        <v>7237</v>
      </c>
      <c r="V106" s="119"/>
      <c r="W106" s="119"/>
      <c r="X106" s="119"/>
      <c r="Y106" s="119"/>
      <c r="Z106" s="119">
        <v>41736</v>
      </c>
      <c r="AA106" s="119">
        <v>15258</v>
      </c>
      <c r="AB106" s="119">
        <v>6780</v>
      </c>
      <c r="AC106" s="119">
        <v>5182</v>
      </c>
      <c r="AD106" s="119">
        <v>1299</v>
      </c>
      <c r="AE106" s="119"/>
      <c r="AF106" s="119">
        <v>316253</v>
      </c>
      <c r="AG106" s="119">
        <v>32724</v>
      </c>
      <c r="AH106" s="119">
        <v>9646</v>
      </c>
      <c r="AI106" s="119">
        <v>2113</v>
      </c>
      <c r="AJ106" s="119">
        <v>6543</v>
      </c>
      <c r="AK106" s="120">
        <v>19857</v>
      </c>
      <c r="AL106" s="119">
        <v>90624</v>
      </c>
      <c r="AM106" s="119">
        <v>72075</v>
      </c>
      <c r="AN106" s="119">
        <v>67069</v>
      </c>
      <c r="AO106" s="121"/>
      <c r="AP106" s="122">
        <f t="shared" si="34"/>
        <v>0.28216989834286427</v>
      </c>
      <c r="AQ106" s="122">
        <f t="shared" si="35"/>
        <v>4.3933979668572848E-2</v>
      </c>
      <c r="AR106" s="122">
        <f t="shared" si="36"/>
        <v>5.208338968929381E-2</v>
      </c>
      <c r="AS106" s="122">
        <f t="shared" si="37"/>
        <v>1.8632633076710831E-2</v>
      </c>
      <c r="AT106" s="122">
        <f t="shared" si="38"/>
        <v>0.58985822643734753</v>
      </c>
      <c r="AU106" s="122">
        <f t="shared" si="39"/>
        <v>1.3321872785210753E-2</v>
      </c>
      <c r="AV106" s="123">
        <f t="shared" si="40"/>
        <v>2.8233946691741722E-2</v>
      </c>
      <c r="AW106" s="123">
        <f t="shared" si="41"/>
        <v>1.6125725847062965E-2</v>
      </c>
      <c r="AX106" s="123">
        <f t="shared" si="42"/>
        <v>0</v>
      </c>
      <c r="AY106" s="123">
        <f t="shared" si="43"/>
        <v>0</v>
      </c>
      <c r="AZ106" s="123">
        <f t="shared" si="44"/>
        <v>0</v>
      </c>
      <c r="BA106" s="123">
        <f t="shared" si="45"/>
        <v>0</v>
      </c>
      <c r="BB106" s="123">
        <f t="shared" si="46"/>
        <v>9.2997553399615851E-2</v>
      </c>
      <c r="BC106" s="123">
        <f t="shared" si="47"/>
        <v>3.3998386758945245E-2</v>
      </c>
      <c r="BD106" s="123">
        <f t="shared" si="48"/>
        <v>1.5107423137085381E-2</v>
      </c>
      <c r="BE106" s="123">
        <f t="shared" si="49"/>
        <v>1.1546706002415405E-2</v>
      </c>
      <c r="BF106" s="123">
        <f t="shared" si="50"/>
        <v>2.8944753178575091E-3</v>
      </c>
      <c r="BG106" s="123">
        <f t="shared" si="51"/>
        <v>0</v>
      </c>
      <c r="BH106" s="123">
        <f t="shared" si="52"/>
        <v>0.70468552940599749</v>
      </c>
      <c r="BI106" s="123">
        <f t="shared" si="53"/>
        <v>7.2916713088197943E-2</v>
      </c>
      <c r="BJ106" s="123">
        <f t="shared" si="54"/>
        <v>2.1493540351080469E-2</v>
      </c>
      <c r="BK106" s="123">
        <f t="shared" si="55"/>
        <v>8.1810121534297911E-3</v>
      </c>
      <c r="BL106" s="123">
        <f t="shared" si="56"/>
        <v>2.5332873885419369E-2</v>
      </c>
      <c r="BM106" s="123">
        <f t="shared" si="57"/>
        <v>0.35087366085774796</v>
      </c>
      <c r="BN106" s="123">
        <f t="shared" si="58"/>
        <v>0.27905653145217807</v>
      </c>
      <c r="BO106" s="123">
        <f t="shared" si="59"/>
        <v>0.25967454051982142</v>
      </c>
      <c r="BP106" s="123"/>
      <c r="BQ106" s="123">
        <f t="shared" si="60"/>
        <v>0.65669035017954203</v>
      </c>
      <c r="BR106" s="123">
        <f t="shared" si="61"/>
        <v>0.10127538646572072</v>
      </c>
      <c r="BS106" s="123">
        <f t="shared" si="62"/>
        <v>0.8516156149595473</v>
      </c>
      <c r="BT106" s="123">
        <f t="shared" si="63"/>
        <v>0.80439775660998836</v>
      </c>
      <c r="BU106" s="123">
        <f t="shared" si="64"/>
        <v>0.88569164740838546</v>
      </c>
      <c r="BV106" s="123">
        <f t="shared" si="65"/>
        <v>0.96369493004060003</v>
      </c>
      <c r="BW106" s="123">
        <f t="shared" si="66"/>
        <v>0.4748012487876706</v>
      </c>
      <c r="BX106" s="118">
        <v>2.5767534368118938</v>
      </c>
      <c r="BY106" s="118">
        <v>2.5160725875445986</v>
      </c>
      <c r="BZ106" s="118">
        <v>6.0680849267295223E-2</v>
      </c>
      <c r="CA106" s="141"/>
      <c r="CB106" s="141">
        <v>20.5083943559167</v>
      </c>
      <c r="CC106" s="141">
        <v>26.690038386004598</v>
      </c>
      <c r="CD106" s="141">
        <v>34.142007344806501</v>
      </c>
      <c r="CE106" s="141"/>
      <c r="CF106" s="126">
        <v>448786</v>
      </c>
      <c r="CG106" s="127">
        <v>1.9703848904165076E-2</v>
      </c>
      <c r="CH106" s="127">
        <v>9.7177643188255218E-3</v>
      </c>
      <c r="CI106" s="127">
        <v>9.5002321365114818E-3</v>
      </c>
      <c r="CJ106" s="127">
        <v>1.4190340647321428E-2</v>
      </c>
      <c r="CK106" s="127">
        <v>2.147093708320483E-4</v>
      </c>
      <c r="CL106" s="127">
        <v>0</v>
      </c>
      <c r="CM106" s="124"/>
      <c r="CN106" s="127">
        <v>5.1717920155376892E-2</v>
      </c>
      <c r="CO106" s="127">
        <v>5.034817289863773E-2</v>
      </c>
      <c r="CP106" s="127">
        <v>4.4448711663431388E-2</v>
      </c>
      <c r="CQ106" s="127">
        <v>0.10798913125</v>
      </c>
      <c r="CR106" s="127">
        <v>7.3565520118582331E-4</v>
      </c>
      <c r="CS106" s="127">
        <v>3.5524177655642418E-3</v>
      </c>
      <c r="CT106" s="124"/>
      <c r="CU106" s="127">
        <v>5.6495051304813609E-2</v>
      </c>
      <c r="CV106" s="127">
        <v>0.12703457131770957</v>
      </c>
      <c r="CW106" s="127">
        <v>0.11916586562075168</v>
      </c>
      <c r="CX106" s="127">
        <v>0.37965272544642853</v>
      </c>
      <c r="CY106" s="127">
        <v>5.6028826710432329E-4</v>
      </c>
      <c r="CZ106" s="127">
        <v>6.4770397562312811E-3</v>
      </c>
      <c r="DB106" s="133">
        <v>0.10780876438484112</v>
      </c>
      <c r="DC106" s="128">
        <v>0.63866400472974882</v>
      </c>
      <c r="DD106" s="128">
        <v>0.57769349631995703</v>
      </c>
      <c r="DE106" s="128">
        <v>-0.37625304432219825</v>
      </c>
      <c r="DF106" s="128">
        <v>-0.19473293125033733</v>
      </c>
      <c r="DG106" s="128">
        <v>23.84794355202634</v>
      </c>
      <c r="DH106" s="128">
        <v>0.25634530968000963</v>
      </c>
      <c r="DI106" s="128">
        <v>23.605843519997318</v>
      </c>
      <c r="DJ106" s="128">
        <v>0.44784748240086691</v>
      </c>
      <c r="DK106" s="128">
        <v>25.059816414358199</v>
      </c>
      <c r="DL106" s="128">
        <v>0.2160990960613246</v>
      </c>
      <c r="DM106" s="128">
        <v>23.078908556797746</v>
      </c>
      <c r="DN106" s="128">
        <v>0.37619188521663127</v>
      </c>
      <c r="DO106" s="128">
        <v>24.902868364194255</v>
      </c>
      <c r="DP106" s="128">
        <v>0.14712504702748347</v>
      </c>
      <c r="DQ106" s="128">
        <v>21.502919508251619</v>
      </c>
      <c r="DR106" s="128">
        <v>0.48482967793975801</v>
      </c>
      <c r="DS106" s="128">
        <v>25.280267502476931</v>
      </c>
      <c r="DT106" s="128">
        <v>0.17067229219119487</v>
      </c>
    </row>
    <row r="107" spans="1:124" s="125" customFormat="1" x14ac:dyDescent="0.2">
      <c r="A107" s="124">
        <v>302</v>
      </c>
      <c r="B107" s="124" t="s">
        <v>11</v>
      </c>
      <c r="C107" s="124">
        <v>30</v>
      </c>
      <c r="D107" s="124" t="s">
        <v>14</v>
      </c>
      <c r="E107" s="124">
        <v>3</v>
      </c>
      <c r="F107" s="124" t="s">
        <v>15</v>
      </c>
      <c r="G107" s="117">
        <v>81</v>
      </c>
      <c r="H107" s="117">
        <v>82</v>
      </c>
      <c r="I107" s="124"/>
      <c r="J107" s="118">
        <v>384.14</v>
      </c>
      <c r="K107" s="118">
        <v>384.14</v>
      </c>
      <c r="L107" s="118"/>
      <c r="M107" s="119">
        <v>978076</v>
      </c>
      <c r="N107" s="119">
        <v>152856</v>
      </c>
      <c r="O107" s="119">
        <v>170414</v>
      </c>
      <c r="P107" s="119">
        <v>64641</v>
      </c>
      <c r="Q107" s="119">
        <v>2021218</v>
      </c>
      <c r="R107" s="119">
        <v>46700</v>
      </c>
      <c r="S107" s="119"/>
      <c r="T107" s="119">
        <v>10124</v>
      </c>
      <c r="U107" s="119">
        <v>5207</v>
      </c>
      <c r="V107" s="119"/>
      <c r="W107" s="119"/>
      <c r="X107" s="119"/>
      <c r="Y107" s="119"/>
      <c r="Z107" s="119">
        <v>31895</v>
      </c>
      <c r="AA107" s="119">
        <v>10229</v>
      </c>
      <c r="AB107" s="119">
        <v>4599</v>
      </c>
      <c r="AC107" s="119">
        <v>3009</v>
      </c>
      <c r="AD107" s="119">
        <v>1219</v>
      </c>
      <c r="AE107" s="119"/>
      <c r="AF107" s="119">
        <v>225875</v>
      </c>
      <c r="AG107" s="119">
        <v>26005</v>
      </c>
      <c r="AH107" s="119">
        <v>8495</v>
      </c>
      <c r="AI107" s="119">
        <v>1392</v>
      </c>
      <c r="AJ107" s="119">
        <v>4164</v>
      </c>
      <c r="AK107" s="129">
        <v>10786</v>
      </c>
      <c r="AL107" s="119">
        <v>45948</v>
      </c>
      <c r="AM107" s="119">
        <v>36160</v>
      </c>
      <c r="AN107" s="119">
        <v>28547</v>
      </c>
      <c r="AO107" s="121"/>
      <c r="AP107" s="122">
        <f t="shared" si="34"/>
        <v>0.28482907942997843</v>
      </c>
      <c r="AQ107" s="122">
        <f t="shared" si="35"/>
        <v>4.4513753292534299E-2</v>
      </c>
      <c r="AR107" s="122">
        <f t="shared" si="36"/>
        <v>4.9626882514222148E-2</v>
      </c>
      <c r="AS107" s="122">
        <f t="shared" si="37"/>
        <v>1.8824341383934618E-2</v>
      </c>
      <c r="AT107" s="122">
        <f t="shared" si="38"/>
        <v>0.58860626604405186</v>
      </c>
      <c r="AU107" s="122">
        <f t="shared" si="39"/>
        <v>1.3599677335278641E-2</v>
      </c>
      <c r="AV107" s="123">
        <f t="shared" si="40"/>
        <v>3.0992753867206273E-2</v>
      </c>
      <c r="AW107" s="123">
        <f t="shared" si="41"/>
        <v>1.5940267620164272E-2</v>
      </c>
      <c r="AX107" s="123">
        <f t="shared" si="42"/>
        <v>0</v>
      </c>
      <c r="AY107" s="123">
        <f t="shared" si="43"/>
        <v>0</v>
      </c>
      <c r="AZ107" s="123">
        <f t="shared" si="44"/>
        <v>0</v>
      </c>
      <c r="BA107" s="123">
        <f t="shared" si="45"/>
        <v>0</v>
      </c>
      <c r="BB107" s="123">
        <f t="shared" si="46"/>
        <v>9.7640644468050583E-2</v>
      </c>
      <c r="BC107" s="123">
        <f t="shared" si="47"/>
        <v>3.1314191950578128E-2</v>
      </c>
      <c r="BD107" s="123">
        <f t="shared" si="48"/>
        <v>1.4078988051687244E-2</v>
      </c>
      <c r="BE107" s="123">
        <f t="shared" si="49"/>
        <v>9.2114970749134408E-3</v>
      </c>
      <c r="BF107" s="123">
        <f t="shared" si="50"/>
        <v>3.7317430821932488E-3</v>
      </c>
      <c r="BG107" s="123">
        <f t="shared" si="51"/>
        <v>0</v>
      </c>
      <c r="BH107" s="123">
        <f t="shared" si="52"/>
        <v>0.69147454363445449</v>
      </c>
      <c r="BI107" s="123">
        <f t="shared" si="53"/>
        <v>7.9609498648429394E-2</v>
      </c>
      <c r="BJ107" s="123">
        <f t="shared" si="54"/>
        <v>2.6005871602322927E-2</v>
      </c>
      <c r="BK107" s="123">
        <f t="shared" si="55"/>
        <v>1.0960888839893856E-2</v>
      </c>
      <c r="BL107" s="123">
        <f t="shared" si="56"/>
        <v>3.2788176098648002E-2</v>
      </c>
      <c r="BM107" s="123">
        <f t="shared" si="57"/>
        <v>0.36180382213753082</v>
      </c>
      <c r="BN107" s="123">
        <f t="shared" si="58"/>
        <v>0.28473113538115075</v>
      </c>
      <c r="BO107" s="123">
        <f t="shared" si="59"/>
        <v>0.22478483743710481</v>
      </c>
      <c r="BP107" s="123"/>
      <c r="BQ107" s="123">
        <f t="shared" si="60"/>
        <v>0.64829238100278197</v>
      </c>
      <c r="BR107" s="123">
        <f t="shared" si="61"/>
        <v>0.12294384842494059</v>
      </c>
      <c r="BS107" s="123">
        <f t="shared" si="62"/>
        <v>0.84479189648683373</v>
      </c>
      <c r="BT107" s="123">
        <f t="shared" si="63"/>
        <v>0.79721526135601595</v>
      </c>
      <c r="BU107" s="123">
        <f t="shared" si="64"/>
        <v>0.83708178166143743</v>
      </c>
      <c r="BV107" s="123">
        <f t="shared" si="65"/>
        <v>0.95219041226734147</v>
      </c>
      <c r="BW107" s="123">
        <f t="shared" si="66"/>
        <v>0.431882479311336</v>
      </c>
      <c r="BX107" s="118">
        <v>2.5682652839842683</v>
      </c>
      <c r="BY107" s="118">
        <v>2.486154464031828</v>
      </c>
      <c r="BZ107" s="118">
        <v>8.2110819952440295E-2</v>
      </c>
      <c r="CA107" s="141"/>
      <c r="CB107" s="141">
        <v>19.9020523534858</v>
      </c>
      <c r="CC107" s="141">
        <v>26.082128278687801</v>
      </c>
      <c r="CD107" s="141">
        <v>33.3780634674699</v>
      </c>
      <c r="CE107" s="141"/>
      <c r="CF107" s="126">
        <v>326657</v>
      </c>
      <c r="CG107" s="127">
        <v>2.447263348247989E-2</v>
      </c>
      <c r="CH107" s="127">
        <v>1.2024747738427016E-2</v>
      </c>
      <c r="CI107" s="127">
        <v>1.250028014676611E-2</v>
      </c>
      <c r="CJ107" s="127">
        <v>1.7609642710818208E-2</v>
      </c>
      <c r="CK107" s="127">
        <v>2.6975968192297908E-4</v>
      </c>
      <c r="CL107" s="127">
        <v>0</v>
      </c>
      <c r="CM107" s="124"/>
      <c r="CN107" s="127">
        <v>6.4234846226980322E-2</v>
      </c>
      <c r="CO107" s="127">
        <v>6.2300757492542005E-2</v>
      </c>
      <c r="CP107" s="127">
        <v>5.8485028573180609E-2</v>
      </c>
      <c r="CQ107" s="127">
        <v>0.13401017390820066</v>
      </c>
      <c r="CR107" s="127">
        <v>9.2427318056884501E-4</v>
      </c>
      <c r="CS107" s="127">
        <v>4.3627868247815846E-3</v>
      </c>
      <c r="CT107" s="124"/>
      <c r="CU107" s="127">
        <v>7.016815297768271E-2</v>
      </c>
      <c r="CV107" s="127">
        <v>0.15719239776122626</v>
      </c>
      <c r="CW107" s="127">
        <v>0.1567968743065124</v>
      </c>
      <c r="CX107" s="127">
        <v>0.4711337814544948</v>
      </c>
      <c r="CY107" s="127">
        <v>7.039431215019854E-4</v>
      </c>
      <c r="CZ107" s="127">
        <v>7.9545666013704514E-3</v>
      </c>
      <c r="DB107" s="133">
        <v>0.12975258241199458</v>
      </c>
      <c r="DC107" s="128">
        <v>0.61764005976120129</v>
      </c>
      <c r="DD107" s="128">
        <v>0.55238265156153776</v>
      </c>
      <c r="DE107" s="128">
        <v>-0.3917672650483775</v>
      </c>
      <c r="DF107" s="128">
        <v>-0.20929582113418679</v>
      </c>
      <c r="DG107" s="128"/>
      <c r="DH107" s="128"/>
      <c r="DI107" s="128">
        <v>22.023915722596112</v>
      </c>
      <c r="DJ107" s="128">
        <v>0.48127210339656828</v>
      </c>
      <c r="DK107" s="128"/>
      <c r="DL107" s="128"/>
      <c r="DM107" s="128">
        <v>21.750089206980732</v>
      </c>
      <c r="DN107" s="128">
        <v>0.40426856685311718</v>
      </c>
      <c r="DO107" s="128"/>
      <c r="DP107" s="128"/>
      <c r="DQ107" s="128"/>
      <c r="DR107" s="128"/>
      <c r="DS107" s="128"/>
      <c r="DT107" s="128"/>
    </row>
    <row r="108" spans="1:124" s="125" customFormat="1" x14ac:dyDescent="0.2">
      <c r="A108" s="124">
        <v>302</v>
      </c>
      <c r="B108" s="124" t="s">
        <v>11</v>
      </c>
      <c r="C108" s="124">
        <v>30</v>
      </c>
      <c r="D108" s="124" t="s">
        <v>14</v>
      </c>
      <c r="E108" s="124">
        <v>3</v>
      </c>
      <c r="F108" s="124" t="s">
        <v>15</v>
      </c>
      <c r="G108" s="117">
        <v>101</v>
      </c>
      <c r="H108" s="117">
        <v>102</v>
      </c>
      <c r="I108" s="124"/>
      <c r="J108" s="118">
        <v>384.34</v>
      </c>
      <c r="K108" s="118">
        <v>384.34</v>
      </c>
      <c r="L108" s="118"/>
      <c r="M108" s="119">
        <v>744595</v>
      </c>
      <c r="N108" s="119">
        <v>113898</v>
      </c>
      <c r="O108" s="119">
        <v>129540</v>
      </c>
      <c r="P108" s="119">
        <v>47077</v>
      </c>
      <c r="Q108" s="119">
        <v>1588001</v>
      </c>
      <c r="R108" s="119">
        <v>35178</v>
      </c>
      <c r="S108" s="119"/>
      <c r="T108" s="119">
        <v>6563</v>
      </c>
      <c r="U108" s="119">
        <v>3580</v>
      </c>
      <c r="V108" s="119"/>
      <c r="W108" s="119"/>
      <c r="X108" s="119"/>
      <c r="Y108" s="119"/>
      <c r="Z108" s="119">
        <v>15693</v>
      </c>
      <c r="AA108" s="119">
        <v>5155</v>
      </c>
      <c r="AB108" s="119">
        <v>2972</v>
      </c>
      <c r="AC108" s="119">
        <v>2002</v>
      </c>
      <c r="AD108" s="119"/>
      <c r="AE108" s="119"/>
      <c r="AF108" s="119">
        <v>120973</v>
      </c>
      <c r="AG108" s="119">
        <v>13044</v>
      </c>
      <c r="AH108" s="119">
        <v>3762</v>
      </c>
      <c r="AI108" s="119">
        <v>1197</v>
      </c>
      <c r="AJ108" s="119">
        <v>2432</v>
      </c>
      <c r="AK108" s="120">
        <v>7523</v>
      </c>
      <c r="AL108" s="119">
        <v>42881</v>
      </c>
      <c r="AM108" s="119">
        <v>32405</v>
      </c>
      <c r="AN108" s="119">
        <v>16988</v>
      </c>
      <c r="AO108" s="121"/>
      <c r="AP108" s="122">
        <f t="shared" si="34"/>
        <v>0.28010310391383331</v>
      </c>
      <c r="AQ108" s="122">
        <f t="shared" si="35"/>
        <v>4.2846357186897284E-2</v>
      </c>
      <c r="AR108" s="122">
        <f t="shared" si="36"/>
        <v>4.8730593250019091E-2</v>
      </c>
      <c r="AS108" s="122">
        <f t="shared" si="37"/>
        <v>1.7709511644520216E-2</v>
      </c>
      <c r="AT108" s="122">
        <f t="shared" si="38"/>
        <v>0.59737710986277259</v>
      </c>
      <c r="AU108" s="122">
        <f t="shared" si="39"/>
        <v>1.3233324141957476E-2</v>
      </c>
      <c r="AV108" s="123">
        <f t="shared" si="40"/>
        <v>3.7773966295238971E-2</v>
      </c>
      <c r="AW108" s="123">
        <f t="shared" si="41"/>
        <v>2.0605028087300855E-2</v>
      </c>
      <c r="AX108" s="123">
        <f t="shared" si="42"/>
        <v>0</v>
      </c>
      <c r="AY108" s="123">
        <f t="shared" si="43"/>
        <v>0</v>
      </c>
      <c r="AZ108" s="123">
        <f t="shared" si="44"/>
        <v>0</v>
      </c>
      <c r="BA108" s="123">
        <f t="shared" si="45"/>
        <v>0</v>
      </c>
      <c r="BB108" s="123">
        <f t="shared" si="46"/>
        <v>9.0322543512293949E-2</v>
      </c>
      <c r="BC108" s="123">
        <f t="shared" si="47"/>
        <v>2.9670089326825674E-2</v>
      </c>
      <c r="BD108" s="123">
        <f t="shared" si="48"/>
        <v>1.7105626669122388E-2</v>
      </c>
      <c r="BE108" s="123">
        <f t="shared" si="49"/>
        <v>1.1522700064462658E-2</v>
      </c>
      <c r="BF108" s="123">
        <f t="shared" si="50"/>
        <v>0</v>
      </c>
      <c r="BG108" s="123">
        <f t="shared" si="51"/>
        <v>0</v>
      </c>
      <c r="BH108" s="123">
        <f t="shared" si="52"/>
        <v>0.6962715259231973</v>
      </c>
      <c r="BI108" s="123">
        <f t="shared" si="53"/>
        <v>7.5075973846578881E-2</v>
      </c>
      <c r="BJ108" s="123">
        <f t="shared" si="54"/>
        <v>2.1652546274979281E-2</v>
      </c>
      <c r="BK108" s="123">
        <f t="shared" si="55"/>
        <v>1.1573492158644828E-2</v>
      </c>
      <c r="BL108" s="123">
        <f t="shared" si="56"/>
        <v>2.3514396766770446E-2</v>
      </c>
      <c r="BM108" s="123">
        <f t="shared" si="57"/>
        <v>0.41460561174172839</v>
      </c>
      <c r="BN108" s="123">
        <f t="shared" si="58"/>
        <v>0.31331580066907738</v>
      </c>
      <c r="BO108" s="123">
        <f t="shared" si="59"/>
        <v>0.16425270241525342</v>
      </c>
      <c r="BP108" s="123"/>
      <c r="BQ108" s="123">
        <f t="shared" si="60"/>
        <v>0.65029030405934418</v>
      </c>
      <c r="BR108" s="123">
        <f t="shared" si="61"/>
        <v>8.7337388970467791E-2</v>
      </c>
      <c r="BS108" s="123">
        <f t="shared" si="62"/>
        <v>0.84523364027311709</v>
      </c>
      <c r="BT108" s="123">
        <f t="shared" si="63"/>
        <v>0.79606354136506019</v>
      </c>
      <c r="BU108" s="123">
        <f t="shared" si="64"/>
        <v>0.8239802105058931</v>
      </c>
      <c r="BV108" s="123">
        <f t="shared" si="65"/>
        <v>0.96215968217886816</v>
      </c>
      <c r="BW108" s="123">
        <f t="shared" si="66"/>
        <v>0.33579758845621666</v>
      </c>
      <c r="BX108" s="118">
        <v>2.5961778422135438</v>
      </c>
      <c r="BY108" s="118">
        <v>2.4932296979922377</v>
      </c>
      <c r="BZ108" s="118">
        <v>0.10294814422130605</v>
      </c>
      <c r="CA108" s="141"/>
      <c r="CB108" s="141">
        <v>20.048077369288801</v>
      </c>
      <c r="CC108" s="141">
        <v>26.234666887347402</v>
      </c>
      <c r="CD108" s="141">
        <v>33.569814448681797</v>
      </c>
      <c r="CE108" s="141"/>
      <c r="CF108" s="126">
        <v>173744</v>
      </c>
      <c r="CG108" s="127">
        <v>1.7098225453998483E-2</v>
      </c>
      <c r="CH108" s="127">
        <v>8.5834170271646571E-3</v>
      </c>
      <c r="CI108" s="127">
        <v>8.7465940524316804E-3</v>
      </c>
      <c r="CJ108" s="127">
        <v>1.2860790922106336E-2</v>
      </c>
      <c r="CK108" s="127">
        <v>1.8262375702786081E-4</v>
      </c>
      <c r="CL108" s="127">
        <v>0</v>
      </c>
      <c r="CM108" s="124"/>
      <c r="CN108" s="127">
        <v>4.4878777904229818E-2</v>
      </c>
      <c r="CO108" s="127">
        <v>4.4471068690933993E-2</v>
      </c>
      <c r="CP108" s="127">
        <v>4.0922667097730431E-2</v>
      </c>
      <c r="CQ108" s="127">
        <v>9.7871197977781071E-2</v>
      </c>
      <c r="CR108" s="127">
        <v>6.2572078804484376E-4</v>
      </c>
      <c r="CS108" s="127">
        <v>3.0805451293876855E-3</v>
      </c>
      <c r="CT108" s="124"/>
      <c r="CU108" s="127">
        <v>4.9024184510505713E-2</v>
      </c>
      <c r="CV108" s="127">
        <v>0.11220592172364748</v>
      </c>
      <c r="CW108" s="127">
        <v>0.10971262980886214</v>
      </c>
      <c r="CX108" s="127">
        <v>0.34408154436348959</v>
      </c>
      <c r="CY108" s="127">
        <v>4.7656023563713118E-4</v>
      </c>
      <c r="CZ108" s="127">
        <v>5.6166854775143559E-3</v>
      </c>
      <c r="DB108" s="133">
        <v>0.10218904468879249</v>
      </c>
      <c r="DC108" s="128">
        <v>0.62185019883139059</v>
      </c>
      <c r="DD108" s="128">
        <v>0.57054916877728301</v>
      </c>
      <c r="DE108" s="128">
        <v>-0.37510730363991662</v>
      </c>
      <c r="DF108" s="128">
        <v>-0.20644943662939461</v>
      </c>
      <c r="DG108" s="128"/>
      <c r="DH108" s="128"/>
      <c r="DI108" s="128">
        <v>23.159323048580188</v>
      </c>
      <c r="DJ108" s="128">
        <v>0.51105976916779183</v>
      </c>
      <c r="DK108" s="128"/>
      <c r="DL108" s="128"/>
      <c r="DM108" s="128">
        <v>22.703831360807357</v>
      </c>
      <c r="DN108" s="128">
        <v>0.42929020610108753</v>
      </c>
      <c r="DO108" s="128"/>
      <c r="DP108" s="128"/>
      <c r="DQ108" s="128"/>
      <c r="DR108" s="128"/>
      <c r="DS108" s="128"/>
      <c r="DT108" s="128"/>
    </row>
    <row r="109" spans="1:124" s="125" customFormat="1" x14ac:dyDescent="0.2">
      <c r="A109" s="124">
        <v>302</v>
      </c>
      <c r="B109" s="124" t="s">
        <v>11</v>
      </c>
      <c r="C109" s="124">
        <v>31</v>
      </c>
      <c r="D109" s="124" t="s">
        <v>12</v>
      </c>
      <c r="E109" s="124" t="s">
        <v>84</v>
      </c>
      <c r="F109" s="124"/>
      <c r="G109" s="117">
        <v>10</v>
      </c>
      <c r="H109" s="117">
        <v>12</v>
      </c>
      <c r="I109" s="134"/>
      <c r="J109" s="118">
        <v>383.3</v>
      </c>
      <c r="K109" s="118">
        <v>384.8</v>
      </c>
      <c r="L109" s="118"/>
      <c r="M109" s="119">
        <v>156357</v>
      </c>
      <c r="N109" s="119">
        <v>24936</v>
      </c>
      <c r="O109" s="119">
        <v>27672</v>
      </c>
      <c r="P109" s="119">
        <v>9934</v>
      </c>
      <c r="Q109" s="119">
        <v>336474</v>
      </c>
      <c r="R109" s="119">
        <v>9692</v>
      </c>
      <c r="S109" s="119"/>
      <c r="T109" s="119">
        <v>1506</v>
      </c>
      <c r="U109" s="119"/>
      <c r="V109" s="119"/>
      <c r="W109" s="119"/>
      <c r="X109" s="119"/>
      <c r="Y109" s="119"/>
      <c r="Z109" s="119">
        <v>4199</v>
      </c>
      <c r="AA109" s="119">
        <v>1534</v>
      </c>
      <c r="AB109" s="119"/>
      <c r="AC109" s="119"/>
      <c r="AD109" s="119"/>
      <c r="AE109" s="119"/>
      <c r="AF109" s="119">
        <v>30004</v>
      </c>
      <c r="AG109" s="119">
        <v>2993</v>
      </c>
      <c r="AH109" s="119"/>
      <c r="AI109" s="119"/>
      <c r="AJ109" s="119"/>
      <c r="AK109" s="120">
        <v>2180</v>
      </c>
      <c r="AL109" s="119">
        <v>10616</v>
      </c>
      <c r="AM109" s="119">
        <v>9411</v>
      </c>
      <c r="AN109" s="119">
        <v>5751</v>
      </c>
      <c r="AO109" s="121"/>
      <c r="AP109" s="122">
        <f t="shared" si="34"/>
        <v>0.27670621963844866</v>
      </c>
      <c r="AQ109" s="122">
        <f t="shared" si="35"/>
        <v>4.4129436436516151E-2</v>
      </c>
      <c r="AR109" s="122">
        <f t="shared" si="36"/>
        <v>4.897135727748135E-2</v>
      </c>
      <c r="AS109" s="122">
        <f t="shared" si="37"/>
        <v>1.7580278375054197E-2</v>
      </c>
      <c r="AT109" s="122">
        <f t="shared" si="38"/>
        <v>0.59546069921159517</v>
      </c>
      <c r="AU109" s="122">
        <f t="shared" si="39"/>
        <v>1.7152009060904496E-2</v>
      </c>
      <c r="AV109" s="123">
        <f t="shared" si="40"/>
        <v>3.7429167909334926E-2</v>
      </c>
      <c r="AW109" s="123">
        <f t="shared" si="41"/>
        <v>0</v>
      </c>
      <c r="AX109" s="123">
        <f t="shared" si="42"/>
        <v>0</v>
      </c>
      <c r="AY109" s="123">
        <f t="shared" si="43"/>
        <v>0</v>
      </c>
      <c r="AZ109" s="123">
        <f t="shared" si="44"/>
        <v>0</v>
      </c>
      <c r="BA109" s="123">
        <f t="shared" si="45"/>
        <v>0</v>
      </c>
      <c r="BB109" s="123">
        <f t="shared" si="46"/>
        <v>0.10435928024654538</v>
      </c>
      <c r="BC109" s="123">
        <f t="shared" si="47"/>
        <v>3.8125062133412865E-2</v>
      </c>
      <c r="BD109" s="123">
        <f t="shared" si="48"/>
        <v>0</v>
      </c>
      <c r="BE109" s="123">
        <f t="shared" si="49"/>
        <v>0</v>
      </c>
      <c r="BF109" s="123">
        <f t="shared" si="50"/>
        <v>0</v>
      </c>
      <c r="BG109" s="123">
        <f t="shared" si="51"/>
        <v>0</v>
      </c>
      <c r="BH109" s="123">
        <f t="shared" si="52"/>
        <v>0.7457003678298042</v>
      </c>
      <c r="BI109" s="123">
        <f t="shared" si="53"/>
        <v>7.438612188090267E-2</v>
      </c>
      <c r="BJ109" s="123">
        <f t="shared" si="54"/>
        <v>0</v>
      </c>
      <c r="BK109" s="123">
        <f t="shared" si="55"/>
        <v>0</v>
      </c>
      <c r="BL109" s="123">
        <f t="shared" si="56"/>
        <v>0</v>
      </c>
      <c r="BM109" s="123">
        <f t="shared" si="57"/>
        <v>0.37971242578152942</v>
      </c>
      <c r="BN109" s="123">
        <f t="shared" si="58"/>
        <v>0.33661206094856572</v>
      </c>
      <c r="BO109" s="123">
        <f t="shared" si="59"/>
        <v>0.20570140925674227</v>
      </c>
      <c r="BP109" s="123"/>
      <c r="BQ109" s="123">
        <f t="shared" si="60"/>
        <v>0.65478860370462666</v>
      </c>
      <c r="BR109" s="123">
        <f t="shared" si="61"/>
        <v>9.9655621767273092E-2</v>
      </c>
      <c r="BS109" s="123">
        <f t="shared" si="62"/>
        <v>0.85259159733347112</v>
      </c>
      <c r="BT109" s="123">
        <f t="shared" si="63"/>
        <v>0.80562790323013722</v>
      </c>
      <c r="BU109" s="123">
        <f t="shared" si="64"/>
        <v>1</v>
      </c>
      <c r="BV109" s="123">
        <f t="shared" si="65"/>
        <v>1</v>
      </c>
      <c r="BW109" s="123">
        <f t="shared" si="66"/>
        <v>0.37930352196280176</v>
      </c>
      <c r="BX109" s="118">
        <v>2.5938077920239264</v>
      </c>
      <c r="BY109" s="118">
        <v>2.5092565187450671</v>
      </c>
      <c r="BZ109" s="118">
        <v>8.4551273278859362E-2</v>
      </c>
      <c r="CA109" s="141"/>
      <c r="CB109" s="141">
        <v>20.346488692887299</v>
      </c>
      <c r="CC109" s="141">
        <v>26.535994282430799</v>
      </c>
      <c r="CD109" s="141">
        <v>33.965898619186397</v>
      </c>
      <c r="CE109" s="141"/>
      <c r="CF109" s="126">
        <v>40236</v>
      </c>
      <c r="CG109" s="127">
        <v>1.8856401181143154E-2</v>
      </c>
      <c r="CH109" s="127">
        <v>9.0793447281039465E-3</v>
      </c>
      <c r="CI109" s="127">
        <v>9.4821604071986115E-3</v>
      </c>
      <c r="CJ109" s="127">
        <v>1.4114233094423192E-2</v>
      </c>
      <c r="CK109" s="127">
        <v>1.9960045054298397E-4</v>
      </c>
      <c r="CL109" s="127">
        <v>0</v>
      </c>
      <c r="CM109" s="124"/>
      <c r="CN109" s="127">
        <v>4.9493571304130929E-2</v>
      </c>
      <c r="CO109" s="127">
        <v>4.7040492358036576E-2</v>
      </c>
      <c r="CP109" s="127">
        <v>4.4364159509973987E-2</v>
      </c>
      <c r="CQ109" s="127">
        <v>0.1074099493456815</v>
      </c>
      <c r="CR109" s="127">
        <v>6.8388775502416232E-4</v>
      </c>
      <c r="CS109" s="127">
        <v>2.5893472617003715E-3</v>
      </c>
      <c r="CT109" s="124"/>
      <c r="CU109" s="127">
        <v>5.4065241635488016E-2</v>
      </c>
      <c r="CV109" s="127">
        <v>0.11868889052454283</v>
      </c>
      <c r="CW109" s="127">
        <v>0.1189391834475282</v>
      </c>
      <c r="CX109" s="127">
        <v>0.37761652063619888</v>
      </c>
      <c r="CY109" s="127">
        <v>5.208612465985484E-4</v>
      </c>
      <c r="CZ109" s="127">
        <v>4.7210959587288487E-3</v>
      </c>
      <c r="DB109" s="133">
        <v>0.1111111111111111</v>
      </c>
      <c r="DC109" s="128">
        <v>0.62926737283992284</v>
      </c>
      <c r="DD109" s="128">
        <v>0.57029554257301118</v>
      </c>
      <c r="DE109" s="128">
        <v>-0.37747520077869506</v>
      </c>
      <c r="DF109" s="128">
        <v>-0.20117411051889919</v>
      </c>
      <c r="DG109" s="128"/>
      <c r="DH109" s="128"/>
      <c r="DI109" s="128">
        <v>23.143471410813202</v>
      </c>
      <c r="DJ109" s="128">
        <v>0.23175727740171731</v>
      </c>
      <c r="DK109" s="128"/>
      <c r="DL109" s="128"/>
      <c r="DM109" s="128">
        <v>22.690515985083085</v>
      </c>
      <c r="DN109" s="128">
        <v>0.19467611301761259</v>
      </c>
      <c r="DO109" s="128"/>
      <c r="DP109" s="128"/>
      <c r="DQ109" s="128"/>
      <c r="DR109" s="128"/>
      <c r="DS109" s="128"/>
      <c r="DT109" s="128"/>
    </row>
    <row r="110" spans="1:124" s="125" customFormat="1" x14ac:dyDescent="0.2">
      <c r="A110" s="124">
        <v>302</v>
      </c>
      <c r="B110" s="124" t="s">
        <v>11</v>
      </c>
      <c r="C110" s="124">
        <v>31</v>
      </c>
      <c r="D110" s="124" t="s">
        <v>12</v>
      </c>
      <c r="E110" s="124" t="s">
        <v>84</v>
      </c>
      <c r="F110" s="124"/>
      <c r="G110" s="117">
        <v>23</v>
      </c>
      <c r="H110" s="117">
        <v>25</v>
      </c>
      <c r="I110" s="134"/>
      <c r="J110" s="118">
        <v>383.43</v>
      </c>
      <c r="K110" s="118">
        <v>384.93</v>
      </c>
      <c r="L110" s="118"/>
      <c r="M110" s="119">
        <v>244224</v>
      </c>
      <c r="N110" s="119">
        <v>36352</v>
      </c>
      <c r="O110" s="119">
        <v>40670</v>
      </c>
      <c r="P110" s="119">
        <v>13934</v>
      </c>
      <c r="Q110" s="119">
        <v>478902</v>
      </c>
      <c r="R110" s="119">
        <v>10674</v>
      </c>
      <c r="S110" s="119"/>
      <c r="T110" s="119">
        <v>2211</v>
      </c>
      <c r="U110" s="119">
        <v>1113</v>
      </c>
      <c r="V110" s="119"/>
      <c r="W110" s="119"/>
      <c r="X110" s="119"/>
      <c r="Y110" s="119"/>
      <c r="Z110" s="119">
        <v>5766</v>
      </c>
      <c r="AA110" s="119">
        <v>2066</v>
      </c>
      <c r="AB110" s="119">
        <v>1018</v>
      </c>
      <c r="AC110" s="119"/>
      <c r="AD110" s="119"/>
      <c r="AE110" s="119"/>
      <c r="AF110" s="119">
        <v>36273</v>
      </c>
      <c r="AG110" s="119">
        <v>3859</v>
      </c>
      <c r="AH110" s="119">
        <v>1314</v>
      </c>
      <c r="AI110" s="119"/>
      <c r="AJ110" s="119"/>
      <c r="AK110" s="120">
        <v>2687</v>
      </c>
      <c r="AL110" s="119">
        <v>12966</v>
      </c>
      <c r="AM110" s="119">
        <v>11568</v>
      </c>
      <c r="AN110" s="119">
        <v>5931</v>
      </c>
      <c r="AO110" s="121"/>
      <c r="AP110" s="122">
        <f t="shared" si="34"/>
        <v>0.2961166696574502</v>
      </c>
      <c r="AQ110" s="122">
        <f t="shared" si="35"/>
        <v>4.4076066133498876E-2</v>
      </c>
      <c r="AR110" s="122">
        <f t="shared" si="36"/>
        <v>4.9311553962626521E-2</v>
      </c>
      <c r="AS110" s="122">
        <f t="shared" si="37"/>
        <v>1.6894693703349839E-2</v>
      </c>
      <c r="AT110" s="122">
        <f t="shared" si="38"/>
        <v>0.58065900702753304</v>
      </c>
      <c r="AU110" s="122">
        <f t="shared" si="39"/>
        <v>1.2942009515541567E-2</v>
      </c>
      <c r="AV110" s="123">
        <f t="shared" si="40"/>
        <v>4.123461395001865E-2</v>
      </c>
      <c r="AW110" s="123">
        <f t="shared" si="41"/>
        <v>2.0757180156657964E-2</v>
      </c>
      <c r="AX110" s="123">
        <f t="shared" si="42"/>
        <v>0</v>
      </c>
      <c r="AY110" s="123">
        <f t="shared" si="43"/>
        <v>0</v>
      </c>
      <c r="AZ110" s="123">
        <f t="shared" si="44"/>
        <v>0</v>
      </c>
      <c r="BA110" s="123">
        <f t="shared" si="45"/>
        <v>0</v>
      </c>
      <c r="BB110" s="123">
        <f t="shared" si="46"/>
        <v>0.10753450205147333</v>
      </c>
      <c r="BC110" s="123">
        <f t="shared" si="47"/>
        <v>3.8530399104811638E-2</v>
      </c>
      <c r="BD110" s="123">
        <f t="shared" si="48"/>
        <v>1.8985453189108541E-2</v>
      </c>
      <c r="BE110" s="123">
        <f t="shared" si="49"/>
        <v>0</v>
      </c>
      <c r="BF110" s="123">
        <f t="shared" si="50"/>
        <v>0</v>
      </c>
      <c r="BG110" s="123">
        <f t="shared" si="51"/>
        <v>0</v>
      </c>
      <c r="BH110" s="123">
        <f t="shared" si="52"/>
        <v>0.67648265572547561</v>
      </c>
      <c r="BI110" s="123">
        <f t="shared" si="53"/>
        <v>7.1969414397612827E-2</v>
      </c>
      <c r="BJ110" s="123">
        <f t="shared" si="54"/>
        <v>2.4505781424841479E-2</v>
      </c>
      <c r="BK110" s="123">
        <f t="shared" si="55"/>
        <v>0</v>
      </c>
      <c r="BL110" s="123">
        <f t="shared" si="56"/>
        <v>0</v>
      </c>
      <c r="BM110" s="123">
        <f t="shared" si="57"/>
        <v>0.39110762548262551</v>
      </c>
      <c r="BN110" s="123">
        <f t="shared" si="58"/>
        <v>0.34893822393822393</v>
      </c>
      <c r="BO110" s="123">
        <f t="shared" si="59"/>
        <v>0.1789032335907336</v>
      </c>
      <c r="BP110" s="123"/>
      <c r="BQ110" s="123">
        <f t="shared" si="60"/>
        <v>0.64231034143461574</v>
      </c>
      <c r="BR110" s="123">
        <f t="shared" si="61"/>
        <v>9.0112495748872853E-2</v>
      </c>
      <c r="BS110" s="123">
        <f t="shared" si="62"/>
        <v>0.8216728455026665</v>
      </c>
      <c r="BT110" s="123">
        <f t="shared" si="63"/>
        <v>0.76478525796453645</v>
      </c>
      <c r="BU110" s="123">
        <f t="shared" si="64"/>
        <v>1</v>
      </c>
      <c r="BV110" s="123">
        <f t="shared" si="65"/>
        <v>1</v>
      </c>
      <c r="BW110" s="123">
        <f t="shared" si="66"/>
        <v>0.33893365335162012</v>
      </c>
      <c r="BX110" s="118">
        <v>2.5289612927944751</v>
      </c>
      <c r="BY110" s="118">
        <v>2.4651287851453367</v>
      </c>
      <c r="BZ110" s="118">
        <v>6.3832507649138392E-2</v>
      </c>
      <c r="CA110" s="141"/>
      <c r="CB110" s="141">
        <v>19.478720559644799</v>
      </c>
      <c r="CC110" s="141">
        <v>25.669403071163099</v>
      </c>
      <c r="CD110" s="141">
        <v>32.846301597626798</v>
      </c>
      <c r="CE110" s="141"/>
      <c r="CF110" s="126">
        <v>53620</v>
      </c>
      <c r="CG110" s="127">
        <v>1.6087916693691039E-2</v>
      </c>
      <c r="CH110" s="127">
        <v>8.2997497056558102E-3</v>
      </c>
      <c r="CI110" s="127">
        <v>8.5977672598967301E-3</v>
      </c>
      <c r="CJ110" s="127">
        <v>1.3409656250897087E-2</v>
      </c>
      <c r="CK110" s="127">
        <v>1.868866966936868E-4</v>
      </c>
      <c r="CL110" s="127">
        <v>0</v>
      </c>
      <c r="CM110" s="124"/>
      <c r="CN110" s="127">
        <v>4.2226957538980606E-2</v>
      </c>
      <c r="CO110" s="127">
        <v>4.3001375572183101E-2</v>
      </c>
      <c r="CP110" s="127">
        <v>4.0226351566265063E-2</v>
      </c>
      <c r="CQ110" s="127">
        <v>0.10204808784268694</v>
      </c>
      <c r="CR110" s="127">
        <v>6.4032682841165826E-4</v>
      </c>
      <c r="CS110" s="127">
        <v>3.1332028684654301E-3</v>
      </c>
      <c r="CT110" s="124"/>
      <c r="CU110" s="127">
        <v>4.6127418222615305E-2</v>
      </c>
      <c r="CV110" s="127">
        <v>0.10849770701474472</v>
      </c>
      <c r="CW110" s="127">
        <v>0.10784582557659209</v>
      </c>
      <c r="CX110" s="127">
        <v>0.35876605569111519</v>
      </c>
      <c r="CY110" s="127">
        <v>4.8768445936746968E-4</v>
      </c>
      <c r="CZ110" s="127">
        <v>5.7126950946224473E-3</v>
      </c>
      <c r="DB110" s="133">
        <v>0.10193513218860725</v>
      </c>
      <c r="DC110" s="128">
        <v>0.62176137303468126</v>
      </c>
      <c r="DD110" s="128">
        <v>0.56266803222775164</v>
      </c>
      <c r="DE110" s="128">
        <v>-0.38123612743046181</v>
      </c>
      <c r="DF110" s="128">
        <v>-0.20641913735435291</v>
      </c>
      <c r="DG110" s="128"/>
      <c r="DH110" s="128"/>
      <c r="DI110" s="128">
        <v>22.666752014234476</v>
      </c>
      <c r="DJ110" s="128">
        <v>0.73953921949988832</v>
      </c>
      <c r="DK110" s="128"/>
      <c r="DL110" s="128"/>
      <c r="DM110" s="128">
        <v>22.290071691956964</v>
      </c>
      <c r="DN110" s="128">
        <v>0.62121294437981089</v>
      </c>
      <c r="DO110" s="128"/>
      <c r="DP110" s="128"/>
      <c r="DQ110" s="128"/>
      <c r="DR110" s="128"/>
      <c r="DS110" s="128"/>
      <c r="DT110" s="128"/>
    </row>
    <row r="111" spans="1:124" s="125" customFormat="1" x14ac:dyDescent="0.2">
      <c r="A111" s="124">
        <v>302</v>
      </c>
      <c r="B111" s="124" t="s">
        <v>11</v>
      </c>
      <c r="C111" s="124">
        <v>31</v>
      </c>
      <c r="D111" s="124" t="s">
        <v>12</v>
      </c>
      <c r="E111" s="124" t="s">
        <v>84</v>
      </c>
      <c r="F111" s="124"/>
      <c r="G111" s="117">
        <v>40</v>
      </c>
      <c r="H111" s="117">
        <v>42</v>
      </c>
      <c r="I111" s="134"/>
      <c r="J111" s="118">
        <v>383.6</v>
      </c>
      <c r="K111" s="118">
        <v>385.1</v>
      </c>
      <c r="L111" s="118"/>
      <c r="M111" s="119">
        <v>214080</v>
      </c>
      <c r="N111" s="119">
        <v>32118</v>
      </c>
      <c r="O111" s="119">
        <v>34636</v>
      </c>
      <c r="P111" s="119">
        <v>13028</v>
      </c>
      <c r="Q111" s="119">
        <v>439059</v>
      </c>
      <c r="R111" s="119">
        <v>11065</v>
      </c>
      <c r="S111" s="119"/>
      <c r="T111" s="119"/>
      <c r="U111" s="119"/>
      <c r="V111" s="119"/>
      <c r="W111" s="119"/>
      <c r="X111" s="119"/>
      <c r="Y111" s="119"/>
      <c r="Z111" s="119">
        <v>5208</v>
      </c>
      <c r="AA111" s="119">
        <v>1680</v>
      </c>
      <c r="AB111" s="119"/>
      <c r="AC111" s="119"/>
      <c r="AD111" s="119"/>
      <c r="AE111" s="119"/>
      <c r="AF111" s="119">
        <v>45200</v>
      </c>
      <c r="AG111" s="119">
        <v>4679</v>
      </c>
      <c r="AH111" s="119">
        <v>1450</v>
      </c>
      <c r="AI111" s="119"/>
      <c r="AJ111" s="119">
        <v>930</v>
      </c>
      <c r="AK111" s="129">
        <v>2753</v>
      </c>
      <c r="AL111" s="119">
        <v>13559</v>
      </c>
      <c r="AM111" s="119">
        <v>11113</v>
      </c>
      <c r="AN111" s="119">
        <v>6992</v>
      </c>
      <c r="AO111" s="121"/>
      <c r="AP111" s="122">
        <f t="shared" si="34"/>
        <v>0.28774735008454461</v>
      </c>
      <c r="AQ111" s="122">
        <f t="shared" si="35"/>
        <v>4.3170167180565225E-2</v>
      </c>
      <c r="AR111" s="122">
        <f t="shared" si="36"/>
        <v>4.6554639469022267E-2</v>
      </c>
      <c r="AS111" s="122">
        <f t="shared" si="37"/>
        <v>1.751108219778329E-2</v>
      </c>
      <c r="AT111" s="122">
        <f t="shared" si="38"/>
        <v>0.59014416937953129</v>
      </c>
      <c r="AU111" s="122">
        <f t="shared" si="39"/>
        <v>1.487259168855328E-2</v>
      </c>
      <c r="AV111" s="123">
        <f t="shared" si="40"/>
        <v>0</v>
      </c>
      <c r="AW111" s="123">
        <f t="shared" si="41"/>
        <v>0</v>
      </c>
      <c r="AX111" s="123">
        <f t="shared" si="42"/>
        <v>0</v>
      </c>
      <c r="AY111" s="123">
        <f t="shared" si="43"/>
        <v>0</v>
      </c>
      <c r="AZ111" s="123">
        <f t="shared" si="44"/>
        <v>0</v>
      </c>
      <c r="BA111" s="123">
        <f t="shared" si="45"/>
        <v>0</v>
      </c>
      <c r="BB111" s="123">
        <f t="shared" si="46"/>
        <v>8.9458405620351442E-2</v>
      </c>
      <c r="BC111" s="123">
        <f t="shared" si="47"/>
        <v>2.8857550200113369E-2</v>
      </c>
      <c r="BD111" s="123">
        <f t="shared" si="48"/>
        <v>0</v>
      </c>
      <c r="BE111" s="123">
        <f t="shared" si="49"/>
        <v>0</v>
      </c>
      <c r="BF111" s="123">
        <f t="shared" si="50"/>
        <v>0</v>
      </c>
      <c r="BG111" s="123">
        <f t="shared" si="51"/>
        <v>0</v>
      </c>
      <c r="BH111" s="123">
        <f t="shared" si="52"/>
        <v>0.7764055172887645</v>
      </c>
      <c r="BI111" s="123">
        <f t="shared" si="53"/>
        <v>8.0371712729958605E-2</v>
      </c>
      <c r="BJ111" s="123">
        <f t="shared" si="54"/>
        <v>2.4906814160812134E-2</v>
      </c>
      <c r="BK111" s="123">
        <f t="shared" si="55"/>
        <v>0</v>
      </c>
      <c r="BL111" s="123">
        <f t="shared" si="56"/>
        <v>2.6310577983987327E-2</v>
      </c>
      <c r="BM111" s="123">
        <f t="shared" si="57"/>
        <v>0.38359691062890766</v>
      </c>
      <c r="BN111" s="123">
        <f t="shared" si="58"/>
        <v>0.31439726143661412</v>
      </c>
      <c r="BO111" s="123">
        <f t="shared" si="59"/>
        <v>0.1978102809290746</v>
      </c>
      <c r="BP111" s="123"/>
      <c r="BQ111" s="123">
        <f t="shared" si="60"/>
        <v>0.64646053254372748</v>
      </c>
      <c r="BR111" s="123">
        <f t="shared" si="61"/>
        <v>0.10605378837700322</v>
      </c>
      <c r="BS111" s="123">
        <f t="shared" si="62"/>
        <v>0.90788333303854107</v>
      </c>
      <c r="BT111" s="123">
        <f t="shared" si="63"/>
        <v>0.86776224850253414</v>
      </c>
      <c r="BU111" s="123">
        <f t="shared" si="64"/>
        <v>0.88260540267609189</v>
      </c>
      <c r="BV111" s="123">
        <f t="shared" si="65"/>
        <v>0.97146714119163036</v>
      </c>
      <c r="BW111" s="123">
        <f t="shared" si="66"/>
        <v>0.38619165976249659</v>
      </c>
      <c r="BX111" s="118">
        <v>2.5642619619186382</v>
      </c>
      <c r="BY111" s="118">
        <v>2.4796906407952388</v>
      </c>
      <c r="BZ111" s="118">
        <v>8.4571321123399379E-2</v>
      </c>
      <c r="CA111" s="141"/>
      <c r="CB111" s="141">
        <v>19.778735849257401</v>
      </c>
      <c r="CC111" s="141">
        <v>25.957285349304801</v>
      </c>
      <c r="CD111" s="141">
        <v>33.192558668336801</v>
      </c>
      <c r="CE111" s="141"/>
      <c r="CF111" s="126">
        <v>58217</v>
      </c>
      <c r="CG111" s="127">
        <v>1.99266854297926E-2</v>
      </c>
      <c r="CH111" s="127">
        <v>1.0199240292203749E-2</v>
      </c>
      <c r="CI111" s="127">
        <v>1.0961125199532278E-2</v>
      </c>
      <c r="CJ111" s="127">
        <v>1.5571796290297819E-2</v>
      </c>
      <c r="CK111" s="127">
        <v>2.2132229594883603E-4</v>
      </c>
      <c r="CL111" s="127">
        <v>0</v>
      </c>
      <c r="CM111" s="124"/>
      <c r="CN111" s="127">
        <v>5.2302813071281762E-2</v>
      </c>
      <c r="CO111" s="127">
        <v>5.2842721516906409E-2</v>
      </c>
      <c r="CP111" s="127">
        <v>5.1283788280113179E-2</v>
      </c>
      <c r="CQ111" s="127">
        <v>0.11850207089346024</v>
      </c>
      <c r="CR111" s="127">
        <v>7.5831295821973807E-4</v>
      </c>
      <c r="CS111" s="127">
        <v>3.2816125803253496E-3</v>
      </c>
      <c r="CT111" s="124"/>
      <c r="CU111" s="127">
        <v>5.7133970178437965E-2</v>
      </c>
      <c r="CV111" s="127">
        <v>0.13332862125256867</v>
      </c>
      <c r="CW111" s="127">
        <v>0.13749053221128307</v>
      </c>
      <c r="CX111" s="127">
        <v>0.41661261337120042</v>
      </c>
      <c r="CY111" s="127">
        <v>5.7754482344286298E-4</v>
      </c>
      <c r="CZ111" s="127">
        <v>5.9832870315408952E-3</v>
      </c>
      <c r="DB111" s="133">
        <v>0.10533814904403724</v>
      </c>
      <c r="DC111" s="128">
        <v>0.62616962955476196</v>
      </c>
      <c r="DD111" s="128">
        <v>0.56476568426421669</v>
      </c>
      <c r="DE111" s="128">
        <v>-0.38048555169913478</v>
      </c>
      <c r="DF111" s="128">
        <v>-0.20332434308682823</v>
      </c>
      <c r="DG111" s="128"/>
      <c r="DH111" s="128"/>
      <c r="DI111" s="128">
        <v>22.797855266513537</v>
      </c>
      <c r="DJ111" s="128">
        <v>0.44769815251165768</v>
      </c>
      <c r="DK111" s="128"/>
      <c r="DL111" s="128"/>
      <c r="DM111" s="128">
        <v>22.400198423871373</v>
      </c>
      <c r="DN111" s="128">
        <v>0.37606644810976342</v>
      </c>
      <c r="DO111" s="128"/>
      <c r="DP111" s="128"/>
      <c r="DQ111" s="128"/>
      <c r="DR111" s="128"/>
      <c r="DS111" s="128"/>
      <c r="DT111" s="128"/>
    </row>
    <row r="112" spans="1:124" s="125" customFormat="1" x14ac:dyDescent="0.2">
      <c r="A112" s="124">
        <v>302</v>
      </c>
      <c r="B112" s="124" t="s">
        <v>11</v>
      </c>
      <c r="C112" s="124">
        <v>32</v>
      </c>
      <c r="D112" s="124" t="s">
        <v>12</v>
      </c>
      <c r="E112" s="124">
        <v>1</v>
      </c>
      <c r="F112" s="124"/>
      <c r="G112" s="117">
        <v>1</v>
      </c>
      <c r="H112" s="117">
        <v>3</v>
      </c>
      <c r="I112" s="134"/>
      <c r="J112" s="118">
        <v>388.01</v>
      </c>
      <c r="K112" s="118">
        <v>388.01</v>
      </c>
      <c r="L112" s="118"/>
      <c r="M112" s="119">
        <v>111633</v>
      </c>
      <c r="N112" s="119">
        <v>14823</v>
      </c>
      <c r="O112" s="119">
        <v>15569</v>
      </c>
      <c r="P112" s="119">
        <v>6718</v>
      </c>
      <c r="Q112" s="119">
        <v>169289</v>
      </c>
      <c r="R112" s="119">
        <v>3909</v>
      </c>
      <c r="S112" s="119"/>
      <c r="T112" s="119">
        <v>2361</v>
      </c>
      <c r="U112" s="119">
        <v>1211</v>
      </c>
      <c r="V112" s="119"/>
      <c r="W112" s="119"/>
      <c r="X112" s="119"/>
      <c r="Y112" s="119"/>
      <c r="Z112" s="119">
        <v>6654</v>
      </c>
      <c r="AA112" s="119">
        <v>1383</v>
      </c>
      <c r="AB112" s="119"/>
      <c r="AC112" s="119"/>
      <c r="AD112" s="119"/>
      <c r="AE112" s="119"/>
      <c r="AF112" s="119">
        <v>31663</v>
      </c>
      <c r="AG112" s="119">
        <v>2876</v>
      </c>
      <c r="AH112" s="119">
        <v>1184</v>
      </c>
      <c r="AI112" s="119"/>
      <c r="AJ112" s="119"/>
      <c r="AK112" s="129">
        <v>3129</v>
      </c>
      <c r="AL112" s="119">
        <v>6913</v>
      </c>
      <c r="AM112" s="119">
        <v>6666</v>
      </c>
      <c r="AN112" s="119">
        <v>3905</v>
      </c>
      <c r="AO112" s="121"/>
      <c r="AP112" s="122">
        <f t="shared" si="34"/>
        <v>0.34674987031785326</v>
      </c>
      <c r="AQ112" s="122">
        <f t="shared" si="35"/>
        <v>4.6042597867311089E-2</v>
      </c>
      <c r="AR112" s="122">
        <f t="shared" si="36"/>
        <v>4.83597926328116E-2</v>
      </c>
      <c r="AS112" s="122">
        <f t="shared" si="37"/>
        <v>2.0867177526316935E-2</v>
      </c>
      <c r="AT112" s="122">
        <f t="shared" si="38"/>
        <v>0.52583858533085259</v>
      </c>
      <c r="AU112" s="122">
        <f t="shared" si="39"/>
        <v>1.2141976324854553E-2</v>
      </c>
      <c r="AV112" s="123">
        <f t="shared" si="40"/>
        <v>4.9881686808079098E-2</v>
      </c>
      <c r="AW112" s="123">
        <f t="shared" si="41"/>
        <v>2.5585227752894447E-2</v>
      </c>
      <c r="AX112" s="123">
        <f t="shared" si="42"/>
        <v>0</v>
      </c>
      <c r="AY112" s="123">
        <f t="shared" si="43"/>
        <v>0</v>
      </c>
      <c r="AZ112" s="123">
        <f t="shared" si="44"/>
        <v>0</v>
      </c>
      <c r="BA112" s="123">
        <f t="shared" si="45"/>
        <v>0</v>
      </c>
      <c r="BB112" s="123">
        <f t="shared" si="46"/>
        <v>0.14058142482886843</v>
      </c>
      <c r="BC112" s="123">
        <f t="shared" si="47"/>
        <v>2.9219132933322064E-2</v>
      </c>
      <c r="BD112" s="123">
        <f t="shared" si="48"/>
        <v>0</v>
      </c>
      <c r="BE112" s="123">
        <f t="shared" si="49"/>
        <v>0</v>
      </c>
      <c r="BF112" s="123">
        <f t="shared" si="50"/>
        <v>0</v>
      </c>
      <c r="BG112" s="123">
        <f t="shared" si="51"/>
        <v>0</v>
      </c>
      <c r="BH112" s="123">
        <f t="shared" si="52"/>
        <v>0.66895546353418411</v>
      </c>
      <c r="BI112" s="123">
        <f t="shared" si="53"/>
        <v>6.0762274993661797E-2</v>
      </c>
      <c r="BJ112" s="123">
        <f t="shared" si="54"/>
        <v>2.5014789148990111E-2</v>
      </c>
      <c r="BK112" s="123">
        <f t="shared" si="55"/>
        <v>0</v>
      </c>
      <c r="BL112" s="123">
        <f t="shared" si="56"/>
        <v>0</v>
      </c>
      <c r="BM112" s="123">
        <f t="shared" si="57"/>
        <v>0.33537088245282104</v>
      </c>
      <c r="BN112" s="123">
        <f t="shared" si="58"/>
        <v>0.32338815310726243</v>
      </c>
      <c r="BO112" s="123">
        <f t="shared" si="59"/>
        <v>0.18944355503808277</v>
      </c>
      <c r="BP112" s="123"/>
      <c r="BQ112" s="123">
        <f t="shared" si="60"/>
        <v>0.63863087837343679</v>
      </c>
      <c r="BR112" s="123">
        <f t="shared" si="61"/>
        <v>0.20357450331904725</v>
      </c>
      <c r="BS112" s="123">
        <f t="shared" si="62"/>
        <v>0.79849345075774503</v>
      </c>
      <c r="BT112" s="123">
        <f t="shared" si="63"/>
        <v>0.73172028101312636</v>
      </c>
      <c r="BU112" s="123">
        <f t="shared" si="64"/>
        <v>1</v>
      </c>
      <c r="BV112" s="123">
        <f t="shared" si="65"/>
        <v>1</v>
      </c>
      <c r="BW112" s="123">
        <f t="shared" si="66"/>
        <v>0.36940686784599375</v>
      </c>
      <c r="BX112" s="118">
        <v>2.3208600333601499</v>
      </c>
      <c r="BY112" s="118">
        <v>2.4523142277083845</v>
      </c>
      <c r="BZ112" s="118">
        <v>0.13145419434823458</v>
      </c>
      <c r="CA112" s="141"/>
      <c r="CB112" s="141">
        <v>19.189656113637302</v>
      </c>
      <c r="CC112" s="141">
        <v>25.409542845869201</v>
      </c>
      <c r="CD112" s="141">
        <v>32.564410008676703</v>
      </c>
      <c r="CE112" s="141"/>
      <c r="CF112" s="126">
        <v>47332</v>
      </c>
      <c r="CG112" s="127">
        <v>3.1068737011098871E-2</v>
      </c>
      <c r="CH112" s="127">
        <v>1.7967400268501653E-2</v>
      </c>
      <c r="CI112" s="127">
        <v>1.9825638573832616E-2</v>
      </c>
      <c r="CJ112" s="127">
        <v>2.4551695998809169E-2</v>
      </c>
      <c r="CK112" s="127">
        <v>4.6668554041904669E-4</v>
      </c>
      <c r="CL112" s="127">
        <v>0</v>
      </c>
      <c r="CM112" s="124"/>
      <c r="CN112" s="127">
        <v>8.154805022529181E-2</v>
      </c>
      <c r="CO112" s="127">
        <v>9.3089906852863794E-2</v>
      </c>
      <c r="CP112" s="127">
        <v>9.2758164205793567E-2</v>
      </c>
      <c r="CQ112" s="127">
        <v>0.18683951199761833</v>
      </c>
      <c r="CR112" s="127">
        <v>1.5989970246619684E-3</v>
      </c>
      <c r="CS112" s="127">
        <v>7.5522801163468911E-3</v>
      </c>
      <c r="CT112" s="124"/>
      <c r="CU112" s="127">
        <v>8.9080559841623885E-2</v>
      </c>
      <c r="CV112" s="127">
        <v>0.23487717091277072</v>
      </c>
      <c r="CW112" s="127">
        <v>0.24868227935769799</v>
      </c>
      <c r="CX112" s="127">
        <v>0.65686360404882405</v>
      </c>
      <c r="CY112" s="127">
        <v>1.2178249682850038E-3</v>
      </c>
      <c r="CZ112" s="127">
        <v>1.3769894700434895E-2</v>
      </c>
      <c r="DB112" s="128"/>
      <c r="DC112" s="128">
        <v>0.61973680733373304</v>
      </c>
      <c r="DD112" s="128">
        <v>0.50893462633934627</v>
      </c>
      <c r="DE112" s="128">
        <v>-0.4525045232833198</v>
      </c>
      <c r="DF112" s="128">
        <v>-0.20780405877857189</v>
      </c>
      <c r="DG112" s="128"/>
      <c r="DH112" s="128"/>
      <c r="DI112" s="128">
        <v>19.308414146209138</v>
      </c>
      <c r="DJ112" s="128">
        <v>2.5399811688576763</v>
      </c>
      <c r="DK112" s="128"/>
      <c r="DL112" s="128"/>
      <c r="DM112" s="128">
        <v>19.469067882815679</v>
      </c>
      <c r="DN112" s="128">
        <v>2.1335841818404551</v>
      </c>
      <c r="DO112" s="128"/>
      <c r="DP112" s="128"/>
      <c r="DQ112" s="128"/>
      <c r="DR112" s="128"/>
      <c r="DS112" s="128"/>
      <c r="DT112" s="128"/>
    </row>
    <row r="113" spans="1:124" s="125" customFormat="1" x14ac:dyDescent="0.2">
      <c r="A113" s="124">
        <v>302</v>
      </c>
      <c r="B113" s="124" t="s">
        <v>11</v>
      </c>
      <c r="C113" s="124">
        <v>32</v>
      </c>
      <c r="D113" s="124" t="s">
        <v>12</v>
      </c>
      <c r="E113" s="124">
        <v>1</v>
      </c>
      <c r="F113" s="124"/>
      <c r="G113" s="117">
        <v>21</v>
      </c>
      <c r="H113" s="117">
        <v>23</v>
      </c>
      <c r="I113" s="134"/>
      <c r="J113" s="118">
        <v>388.21</v>
      </c>
      <c r="K113" s="118">
        <v>388.21</v>
      </c>
      <c r="L113" s="118"/>
      <c r="M113" s="119">
        <v>413552</v>
      </c>
      <c r="N113" s="119">
        <v>41020</v>
      </c>
      <c r="O113" s="119">
        <v>18671</v>
      </c>
      <c r="P113" s="119">
        <v>29000</v>
      </c>
      <c r="Q113" s="119">
        <v>410617</v>
      </c>
      <c r="R113" s="119">
        <v>7104</v>
      </c>
      <c r="S113" s="119"/>
      <c r="T113" s="119">
        <v>14554</v>
      </c>
      <c r="U113" s="119">
        <v>8670</v>
      </c>
      <c r="V113" s="119"/>
      <c r="W113" s="119"/>
      <c r="X113" s="119"/>
      <c r="Y113" s="119"/>
      <c r="Z113" s="119">
        <v>49323</v>
      </c>
      <c r="AA113" s="119">
        <v>7659</v>
      </c>
      <c r="AB113" s="119">
        <v>4637</v>
      </c>
      <c r="AC113" s="119">
        <v>1015</v>
      </c>
      <c r="AD113" s="119">
        <v>1428</v>
      </c>
      <c r="AE113" s="119"/>
      <c r="AF113" s="119">
        <v>181931</v>
      </c>
      <c r="AG113" s="119">
        <v>14446</v>
      </c>
      <c r="AH113" s="119">
        <v>7133</v>
      </c>
      <c r="AI113" s="119">
        <v>2591</v>
      </c>
      <c r="AJ113" s="119">
        <v>6692</v>
      </c>
      <c r="AK113" s="129">
        <v>12394</v>
      </c>
      <c r="AL113" s="119">
        <v>9519</v>
      </c>
      <c r="AM113" s="119">
        <v>10822</v>
      </c>
      <c r="AN113" s="119">
        <v>8328</v>
      </c>
      <c r="AO113" s="121"/>
      <c r="AP113" s="122">
        <f t="shared" si="34"/>
        <v>0.44953063380740987</v>
      </c>
      <c r="AQ113" s="122">
        <f t="shared" si="35"/>
        <v>4.4588701297007274E-2</v>
      </c>
      <c r="AR113" s="122">
        <f t="shared" si="36"/>
        <v>2.0295359383628055E-2</v>
      </c>
      <c r="AS113" s="122">
        <f t="shared" si="37"/>
        <v>3.1522972638059747E-2</v>
      </c>
      <c r="AT113" s="122">
        <f t="shared" si="38"/>
        <v>0.44634029157662691</v>
      </c>
      <c r="AU113" s="122">
        <f t="shared" si="39"/>
        <v>7.7220412972681543E-3</v>
      </c>
      <c r="AV113" s="123">
        <f t="shared" si="40"/>
        <v>5.004883148323911E-2</v>
      </c>
      <c r="AW113" s="123">
        <f t="shared" si="41"/>
        <v>2.981471547063921E-2</v>
      </c>
      <c r="AX113" s="123">
        <f t="shared" si="42"/>
        <v>0</v>
      </c>
      <c r="AY113" s="123">
        <f t="shared" si="43"/>
        <v>0</v>
      </c>
      <c r="AZ113" s="123">
        <f t="shared" si="44"/>
        <v>0</v>
      </c>
      <c r="BA113" s="123">
        <f t="shared" si="45"/>
        <v>0</v>
      </c>
      <c r="BB113" s="123">
        <f t="shared" si="46"/>
        <v>0.16961374984525235</v>
      </c>
      <c r="BC113" s="123">
        <f t="shared" si="47"/>
        <v>2.6338051417488548E-2</v>
      </c>
      <c r="BD113" s="123">
        <f t="shared" si="48"/>
        <v>1.5945886463362632E-2</v>
      </c>
      <c r="BE113" s="123">
        <f t="shared" si="49"/>
        <v>3.4904194005419605E-3</v>
      </c>
      <c r="BF113" s="123">
        <f t="shared" si="50"/>
        <v>4.9106590186935167E-3</v>
      </c>
      <c r="BG113" s="123">
        <f t="shared" si="51"/>
        <v>0</v>
      </c>
      <c r="BH113" s="123">
        <f t="shared" si="52"/>
        <v>0.62563102656157576</v>
      </c>
      <c r="BI113" s="123">
        <f t="shared" si="53"/>
        <v>4.9677437103674053E-2</v>
      </c>
      <c r="BJ113" s="123">
        <f t="shared" si="54"/>
        <v>2.4529223235532815E-2</v>
      </c>
      <c r="BK113" s="123">
        <f t="shared" si="55"/>
        <v>5.1463870019465299E-2</v>
      </c>
      <c r="BL113" s="123">
        <f t="shared" si="56"/>
        <v>0.13292019226949509</v>
      </c>
      <c r="BM113" s="123">
        <f t="shared" si="57"/>
        <v>0.18907162435943273</v>
      </c>
      <c r="BN113" s="123">
        <f t="shared" si="58"/>
        <v>0.21495252850276089</v>
      </c>
      <c r="BO113" s="123">
        <f t="shared" si="59"/>
        <v>0.16541532594446431</v>
      </c>
      <c r="BP113" s="123"/>
      <c r="BQ113" s="123">
        <f t="shared" si="60"/>
        <v>0.57179393496529041</v>
      </c>
      <c r="BR113" s="123">
        <f t="shared" si="61"/>
        <v>0.38964762751317716</v>
      </c>
      <c r="BS113" s="123">
        <f t="shared" si="62"/>
        <v>0.74422567763263758</v>
      </c>
      <c r="BT113" s="123">
        <f t="shared" si="63"/>
        <v>0.69403022083872168</v>
      </c>
      <c r="BU113" s="123">
        <f t="shared" si="64"/>
        <v>0.47288626426665153</v>
      </c>
      <c r="BV113" s="123">
        <f t="shared" si="65"/>
        <v>0.75540155986509272</v>
      </c>
      <c r="BW113" s="123">
        <f t="shared" si="66"/>
        <v>0.38305505726507522</v>
      </c>
      <c r="BX113" s="118">
        <v>1.9728315455822183</v>
      </c>
      <c r="BY113" s="118">
        <v>2.2351870395661884</v>
      </c>
      <c r="BZ113" s="118">
        <v>0.26235549398397007</v>
      </c>
      <c r="CA113" s="141"/>
      <c r="CB113" s="141">
        <v>14.2532700260955</v>
      </c>
      <c r="CC113" s="141">
        <v>20.773276868219099</v>
      </c>
      <c r="CD113" s="141">
        <v>26.953099454206399</v>
      </c>
      <c r="CE113" s="141"/>
      <c r="CF113" s="126">
        <v>290796</v>
      </c>
      <c r="CG113" s="127">
        <v>5.1525194752485785E-2</v>
      </c>
      <c r="CH113" s="127">
        <v>3.9889562031691854E-2</v>
      </c>
      <c r="CI113" s="127">
        <v>0.10156729748101334</v>
      </c>
      <c r="CJ113" s="127">
        <v>3.4942749281379311E-2</v>
      </c>
      <c r="CK113" s="127">
        <v>1.1820877902181351E-3</v>
      </c>
      <c r="CL113" s="127">
        <v>0</v>
      </c>
      <c r="CM113" s="124"/>
      <c r="CN113" s="127">
        <v>0.13524138969803071</v>
      </c>
      <c r="CO113" s="127">
        <v>0.20666961043003412</v>
      </c>
      <c r="CP113" s="127">
        <v>0.47520265350329388</v>
      </c>
      <c r="CQ113" s="127">
        <v>0.26591589533793103</v>
      </c>
      <c r="CR113" s="127">
        <v>4.0501680376701403E-3</v>
      </c>
      <c r="CS113" s="127">
        <v>2.5531385310304053E-2</v>
      </c>
      <c r="CT113" s="124"/>
      <c r="CU113" s="127">
        <v>0.14773349791658605</v>
      </c>
      <c r="CV113" s="127">
        <v>0.52145259408386158</v>
      </c>
      <c r="CW113" s="127">
        <v>1.2740062294445933</v>
      </c>
      <c r="CX113" s="127">
        <v>0.93486903020689649</v>
      </c>
      <c r="CY113" s="127">
        <v>3.0846810131290223E-3</v>
      </c>
      <c r="CZ113" s="127">
        <v>4.6550774317567573E-2</v>
      </c>
      <c r="DB113" s="133">
        <v>0.41325129106691572</v>
      </c>
      <c r="DC113" s="128">
        <v>0.62121964686184528</v>
      </c>
      <c r="DD113" s="128">
        <v>0.50077065168041701</v>
      </c>
      <c r="DE113" s="128">
        <v>-0.46889930683472736</v>
      </c>
      <c r="DF113" s="128">
        <v>-0.20686207107113033</v>
      </c>
      <c r="DG113" s="128"/>
      <c r="DH113" s="128"/>
      <c r="DI113" s="128">
        <v>18.798165730026057</v>
      </c>
      <c r="DJ113" s="128">
        <v>0.98830839286391814</v>
      </c>
      <c r="DK113" s="128"/>
      <c r="DL113" s="128"/>
      <c r="DM113" s="128">
        <v>19.04045921322189</v>
      </c>
      <c r="DN113" s="128">
        <v>0.83017905000564751</v>
      </c>
      <c r="DO113" s="128"/>
      <c r="DP113" s="128"/>
      <c r="DQ113" s="128"/>
      <c r="DR113" s="128"/>
      <c r="DS113" s="128"/>
      <c r="DT113" s="128"/>
    </row>
    <row r="114" spans="1:124" s="125" customFormat="1" x14ac:dyDescent="0.2">
      <c r="A114" s="124">
        <v>302</v>
      </c>
      <c r="B114" s="124" t="s">
        <v>11</v>
      </c>
      <c r="C114" s="124">
        <v>32</v>
      </c>
      <c r="D114" s="124" t="s">
        <v>12</v>
      </c>
      <c r="E114" s="124">
        <v>1</v>
      </c>
      <c r="F114" s="124"/>
      <c r="G114" s="117">
        <v>41</v>
      </c>
      <c r="H114" s="117">
        <v>43</v>
      </c>
      <c r="I114" s="134"/>
      <c r="J114" s="118">
        <v>388.41</v>
      </c>
      <c r="K114" s="118">
        <v>388.41</v>
      </c>
      <c r="L114" s="118"/>
      <c r="M114" s="119">
        <v>49888</v>
      </c>
      <c r="N114" s="119">
        <v>5017</v>
      </c>
      <c r="O114" s="119">
        <v>4670</v>
      </c>
      <c r="P114" s="119">
        <v>2960</v>
      </c>
      <c r="Q114" s="119">
        <v>51237</v>
      </c>
      <c r="R114" s="119"/>
      <c r="S114" s="119"/>
      <c r="T114" s="119">
        <v>1816</v>
      </c>
      <c r="U114" s="119">
        <v>1039</v>
      </c>
      <c r="V114" s="119"/>
      <c r="W114" s="119"/>
      <c r="X114" s="119"/>
      <c r="Y114" s="119"/>
      <c r="Z114" s="119">
        <v>5239</v>
      </c>
      <c r="AA114" s="119"/>
      <c r="AB114" s="119"/>
      <c r="AC114" s="119"/>
      <c r="AD114" s="119"/>
      <c r="AE114" s="119"/>
      <c r="AF114" s="119">
        <v>19725</v>
      </c>
      <c r="AG114" s="119">
        <v>1508</v>
      </c>
      <c r="AH114" s="119"/>
      <c r="AI114" s="119"/>
      <c r="AJ114" s="119"/>
      <c r="AK114" s="129">
        <v>1463</v>
      </c>
      <c r="AL114" s="119">
        <v>3529</v>
      </c>
      <c r="AM114" s="119">
        <v>4488</v>
      </c>
      <c r="AN114" s="119">
        <v>2587</v>
      </c>
      <c r="AO114" s="121"/>
      <c r="AP114" s="122">
        <f t="shared" si="34"/>
        <v>0.4384910171219632</v>
      </c>
      <c r="AQ114" s="122">
        <f t="shared" si="35"/>
        <v>4.4096965861547655E-2</v>
      </c>
      <c r="AR114" s="122">
        <f t="shared" si="36"/>
        <v>4.1047006293288328E-2</v>
      </c>
      <c r="AS114" s="122">
        <f t="shared" si="37"/>
        <v>2.6016946173047849E-2</v>
      </c>
      <c r="AT114" s="122">
        <f t="shared" si="38"/>
        <v>0.45034806455015292</v>
      </c>
      <c r="AU114" s="122">
        <f t="shared" si="39"/>
        <v>0</v>
      </c>
      <c r="AV114" s="123">
        <f t="shared" si="40"/>
        <v>6.1922460531251063E-2</v>
      </c>
      <c r="AW114" s="123">
        <f t="shared" si="41"/>
        <v>3.5428103795137583E-2</v>
      </c>
      <c r="AX114" s="123">
        <f t="shared" si="42"/>
        <v>0</v>
      </c>
      <c r="AY114" s="123">
        <f t="shared" si="43"/>
        <v>0</v>
      </c>
      <c r="AZ114" s="123">
        <f t="shared" si="44"/>
        <v>0</v>
      </c>
      <c r="BA114" s="123">
        <f t="shared" si="45"/>
        <v>0</v>
      </c>
      <c r="BB114" s="123">
        <f t="shared" si="46"/>
        <v>0.17864084290926449</v>
      </c>
      <c r="BC114" s="123">
        <f t="shared" si="47"/>
        <v>0</v>
      </c>
      <c r="BD114" s="123">
        <f t="shared" si="48"/>
        <v>0</v>
      </c>
      <c r="BE114" s="123">
        <f t="shared" si="49"/>
        <v>0</v>
      </c>
      <c r="BF114" s="123">
        <f t="shared" si="50"/>
        <v>0</v>
      </c>
      <c r="BG114" s="123">
        <f t="shared" si="51"/>
        <v>0</v>
      </c>
      <c r="BH114" s="123">
        <f t="shared" si="52"/>
        <v>0.67258839976813178</v>
      </c>
      <c r="BI114" s="123">
        <f t="shared" si="53"/>
        <v>5.1420192996215093E-2</v>
      </c>
      <c r="BJ114" s="123">
        <f t="shared" si="54"/>
        <v>0</v>
      </c>
      <c r="BK114" s="123">
        <f t="shared" si="55"/>
        <v>0</v>
      </c>
      <c r="BL114" s="123">
        <f t="shared" si="56"/>
        <v>0</v>
      </c>
      <c r="BM114" s="123">
        <f t="shared" si="57"/>
        <v>0.29245048479323776</v>
      </c>
      <c r="BN114" s="123">
        <f t="shared" si="58"/>
        <v>0.37192342752962626</v>
      </c>
      <c r="BO114" s="123">
        <f t="shared" si="59"/>
        <v>0.2143863429187039</v>
      </c>
      <c r="BP114" s="123"/>
      <c r="BQ114" s="123">
        <f t="shared" si="60"/>
        <v>0.60330513165177502</v>
      </c>
      <c r="BR114" s="123">
        <f t="shared" si="61"/>
        <v>0.35188979963570127</v>
      </c>
      <c r="BS114" s="123">
        <f t="shared" si="62"/>
        <v>0.75060096153846156</v>
      </c>
      <c r="BT114" s="123">
        <f t="shared" si="63"/>
        <v>0.70904777310471256</v>
      </c>
      <c r="BU114" s="123">
        <f t="shared" si="64"/>
        <v>1</v>
      </c>
      <c r="BV114" s="123">
        <f t="shared" si="65"/>
        <v>1</v>
      </c>
      <c r="BW114" s="123">
        <f t="shared" si="66"/>
        <v>0.36565371024734977</v>
      </c>
      <c r="BX114" s="118">
        <v>2.0056340751678796</v>
      </c>
      <c r="BY114" s="118">
        <v>2.3338589604609874</v>
      </c>
      <c r="BZ114" s="118">
        <v>0.32822488529310778</v>
      </c>
      <c r="CA114" s="141"/>
      <c r="CB114" s="141">
        <v>16.6671360487477</v>
      </c>
      <c r="CC114" s="141">
        <v>22.9618925462321</v>
      </c>
      <c r="CD114" s="141">
        <v>29.5394443095601</v>
      </c>
      <c r="CE114" s="141"/>
      <c r="CF114" s="126">
        <v>29327</v>
      </c>
      <c r="CG114" s="127">
        <v>4.3075753670421747E-2</v>
      </c>
      <c r="CH114" s="127">
        <v>3.2891981234801672E-2</v>
      </c>
      <c r="CI114" s="127">
        <v>4.0952819387794437E-2</v>
      </c>
      <c r="CJ114" s="127">
        <v>3.4525706138513509E-2</v>
      </c>
      <c r="CK114" s="127">
        <v>9.5539326359857138E-4</v>
      </c>
      <c r="CL114" s="127"/>
      <c r="CM114" s="124"/>
      <c r="CN114" s="127">
        <v>0.11306361512387748</v>
      </c>
      <c r="CO114" s="127">
        <v>0.17041483039266495</v>
      </c>
      <c r="CP114" s="127">
        <v>0.19160585074304071</v>
      </c>
      <c r="CQ114" s="127">
        <v>0.2627421782432432</v>
      </c>
      <c r="CR114" s="127">
        <v>3.2734482934793211E-3</v>
      </c>
      <c r="CS114" s="127"/>
      <c r="CT114" s="124"/>
      <c r="CU114" s="127">
        <v>0.12350718509060295</v>
      </c>
      <c r="CV114" s="127">
        <v>0.42997736916284629</v>
      </c>
      <c r="CW114" s="127">
        <v>0.51369041322698072</v>
      </c>
      <c r="CX114" s="127">
        <v>0.92371133006756756</v>
      </c>
      <c r="CY114" s="127">
        <v>2.4931172495657435E-3</v>
      </c>
      <c r="CZ114" s="127"/>
      <c r="DB114" s="133">
        <v>0.36078210189885318</v>
      </c>
      <c r="DC114" s="128">
        <v>0.59952983171034802</v>
      </c>
      <c r="DD114" s="128">
        <v>0.47344530559618253</v>
      </c>
      <c r="DE114" s="128">
        <v>-0.49887238531278794</v>
      </c>
      <c r="DF114" s="128">
        <v>-0.22220184327621151</v>
      </c>
      <c r="DG114" s="128"/>
      <c r="DH114" s="128"/>
      <c r="DI114" s="128">
        <v>17.090331599761409</v>
      </c>
      <c r="DJ114" s="128">
        <v>0.57436866459200719</v>
      </c>
      <c r="DK114" s="128"/>
      <c r="DL114" s="128"/>
      <c r="DM114" s="128">
        <v>17.60587854379958</v>
      </c>
      <c r="DN114" s="128">
        <v>0.48246967825734077</v>
      </c>
      <c r="DO114" s="128"/>
      <c r="DP114" s="128"/>
      <c r="DQ114" s="128"/>
      <c r="DR114" s="128"/>
      <c r="DS114" s="128"/>
      <c r="DT114" s="128"/>
    </row>
    <row r="115" spans="1:124" s="125" customFormat="1" x14ac:dyDescent="0.2">
      <c r="A115" s="124">
        <v>302</v>
      </c>
      <c r="B115" s="124" t="s">
        <v>11</v>
      </c>
      <c r="C115" s="124">
        <v>32</v>
      </c>
      <c r="D115" s="124" t="s">
        <v>14</v>
      </c>
      <c r="E115" s="124">
        <v>1</v>
      </c>
      <c r="F115" s="124" t="s">
        <v>15</v>
      </c>
      <c r="G115" s="117">
        <v>61</v>
      </c>
      <c r="H115" s="117">
        <v>62</v>
      </c>
      <c r="I115" s="124"/>
      <c r="J115" s="118">
        <v>388.61</v>
      </c>
      <c r="K115" s="118">
        <v>388.61</v>
      </c>
      <c r="L115" s="118"/>
      <c r="M115" s="119">
        <v>944742</v>
      </c>
      <c r="N115" s="119">
        <v>122644</v>
      </c>
      <c r="O115" s="119">
        <v>123085</v>
      </c>
      <c r="P115" s="119">
        <v>102187</v>
      </c>
      <c r="Q115" s="119">
        <v>904477</v>
      </c>
      <c r="R115" s="119">
        <v>13153</v>
      </c>
      <c r="S115" s="119"/>
      <c r="T115" s="119">
        <v>42818</v>
      </c>
      <c r="U115" s="119">
        <v>20949</v>
      </c>
      <c r="V115" s="119"/>
      <c r="W115" s="119"/>
      <c r="X115" s="119"/>
      <c r="Y115" s="119"/>
      <c r="Z115" s="119">
        <v>154643</v>
      </c>
      <c r="AA115" s="119">
        <v>17551</v>
      </c>
      <c r="AB115" s="119">
        <v>13826</v>
      </c>
      <c r="AC115" s="119">
        <v>2166</v>
      </c>
      <c r="AD115" s="119">
        <v>4075</v>
      </c>
      <c r="AE115" s="119"/>
      <c r="AF115" s="119">
        <v>515716</v>
      </c>
      <c r="AG115" s="119">
        <v>43918</v>
      </c>
      <c r="AH115" s="119">
        <v>22193</v>
      </c>
      <c r="AI115" s="119">
        <v>7521</v>
      </c>
      <c r="AJ115" s="119">
        <v>18885</v>
      </c>
      <c r="AK115" s="129">
        <v>29913</v>
      </c>
      <c r="AL115" s="119">
        <v>80153</v>
      </c>
      <c r="AM115" s="119">
        <v>93119</v>
      </c>
      <c r="AN115" s="119">
        <v>77765</v>
      </c>
      <c r="AO115" s="121"/>
      <c r="AP115" s="122">
        <f t="shared" si="34"/>
        <v>0.4274293666707687</v>
      </c>
      <c r="AQ115" s="122">
        <f t="shared" si="35"/>
        <v>5.5487791636203064E-2</v>
      </c>
      <c r="AR115" s="122">
        <f t="shared" si="36"/>
        <v>5.5687313146522081E-2</v>
      </c>
      <c r="AS115" s="122">
        <f t="shared" si="37"/>
        <v>4.6232436677935182E-2</v>
      </c>
      <c r="AT115" s="122">
        <f t="shared" si="38"/>
        <v>0.4092122836481038</v>
      </c>
      <c r="AU115" s="122">
        <f t="shared" si="39"/>
        <v>5.9508082204671967E-3</v>
      </c>
      <c r="AV115" s="123">
        <f t="shared" si="40"/>
        <v>5.1104308024658207E-2</v>
      </c>
      <c r="AW115" s="123">
        <f t="shared" si="41"/>
        <v>2.5003133000340155E-2</v>
      </c>
      <c r="AX115" s="123">
        <f t="shared" si="42"/>
        <v>0</v>
      </c>
      <c r="AY115" s="123">
        <f t="shared" si="43"/>
        <v>0</v>
      </c>
      <c r="AZ115" s="123">
        <f t="shared" si="44"/>
        <v>0</v>
      </c>
      <c r="BA115" s="123">
        <f t="shared" si="45"/>
        <v>0</v>
      </c>
      <c r="BB115" s="123">
        <f t="shared" si="46"/>
        <v>0.18457012251523236</v>
      </c>
      <c r="BC115" s="123">
        <f t="shared" si="47"/>
        <v>2.0947538655256576E-2</v>
      </c>
      <c r="BD115" s="123">
        <f t="shared" si="48"/>
        <v>1.6501661982085206E-2</v>
      </c>
      <c r="BE115" s="123">
        <f t="shared" si="49"/>
        <v>2.5851728521044809E-3</v>
      </c>
      <c r="BF115" s="123">
        <f t="shared" si="50"/>
        <v>4.8636100518586155E-3</v>
      </c>
      <c r="BG115" s="123">
        <f t="shared" si="51"/>
        <v>0</v>
      </c>
      <c r="BH115" s="123">
        <f t="shared" si="52"/>
        <v>0.61551939178020065</v>
      </c>
      <c r="BI115" s="123">
        <f t="shared" si="53"/>
        <v>5.2417184357675256E-2</v>
      </c>
      <c r="BJ115" s="123">
        <f t="shared" si="54"/>
        <v>2.6487876780588528E-2</v>
      </c>
      <c r="BK115" s="123">
        <f t="shared" si="55"/>
        <v>2.4469995705305898E-2</v>
      </c>
      <c r="BL115" s="123">
        <f t="shared" si="56"/>
        <v>6.1443407644555498E-2</v>
      </c>
      <c r="BM115" s="123">
        <f t="shared" si="57"/>
        <v>0.26078228503754602</v>
      </c>
      <c r="BN115" s="123">
        <f t="shared" si="58"/>
        <v>0.30296789390804146</v>
      </c>
      <c r="BO115" s="123">
        <f t="shared" si="59"/>
        <v>0.25301279298273011</v>
      </c>
      <c r="BP115" s="123"/>
      <c r="BQ115" s="123">
        <f t="shared" si="60"/>
        <v>0.6603308508899961</v>
      </c>
      <c r="BR115" s="123">
        <f t="shared" si="61"/>
        <v>0.453869024257406</v>
      </c>
      <c r="BS115" s="123">
        <f t="shared" si="62"/>
        <v>0.72984825430355904</v>
      </c>
      <c r="BT115" s="123">
        <f t="shared" si="63"/>
        <v>0.68608724225964091</v>
      </c>
      <c r="BU115" s="123">
        <f t="shared" si="64"/>
        <v>0.74651294506148536</v>
      </c>
      <c r="BV115" s="123">
        <f t="shared" si="65"/>
        <v>0.9048236935154248</v>
      </c>
      <c r="BW115" s="123">
        <f t="shared" si="66"/>
        <v>0.43589024971273227</v>
      </c>
      <c r="BX115" s="118">
        <v>1.9483596707759352</v>
      </c>
      <c r="BY115" s="118">
        <v>2.5291875291698958</v>
      </c>
      <c r="BZ115" s="118">
        <v>0.58082785839396056</v>
      </c>
      <c r="CA115" s="141"/>
      <c r="CB115" s="141">
        <v>20.715306775560801</v>
      </c>
      <c r="CC115" s="141">
        <v>26.920305348110201</v>
      </c>
      <c r="CD115" s="141">
        <v>34.447151305501002</v>
      </c>
      <c r="CE115" s="141"/>
      <c r="CF115" s="126">
        <v>837855</v>
      </c>
      <c r="CG115" s="127">
        <v>6.4985577364137515E-2</v>
      </c>
      <c r="CH115" s="127">
        <v>3.8440502385563097E-2</v>
      </c>
      <c r="CI115" s="127">
        <v>4.4391189567900238E-2</v>
      </c>
      <c r="CJ115" s="127">
        <v>2.8571948457729455E-2</v>
      </c>
      <c r="CK115" s="127">
        <v>1.5462138779150823E-3</v>
      </c>
      <c r="CL115" s="127">
        <v>0</v>
      </c>
      <c r="CM115" s="124"/>
      <c r="CN115" s="127">
        <v>0.1705716947849254</v>
      </c>
      <c r="CO115" s="127">
        <v>0.19916196739506214</v>
      </c>
      <c r="CP115" s="127">
        <v>0.20769294446155095</v>
      </c>
      <c r="CQ115" s="127">
        <v>0.21743381422294422</v>
      </c>
      <c r="CR115" s="127">
        <v>5.2977672889913171E-3</v>
      </c>
      <c r="CS115" s="127">
        <v>3.9731315970463012E-2</v>
      </c>
      <c r="CT115" s="124"/>
      <c r="CU115" s="127">
        <v>0.18632722698578022</v>
      </c>
      <c r="CV115" s="127">
        <v>0.5025098964714948</v>
      </c>
      <c r="CW115" s="127">
        <v>0.55681950238493738</v>
      </c>
      <c r="CX115" s="127">
        <v>0.76442267123019558</v>
      </c>
      <c r="CY115" s="127">
        <v>4.0348751005719321E-3</v>
      </c>
      <c r="CZ115" s="127">
        <v>7.2441173896449482E-2</v>
      </c>
      <c r="DB115" s="133">
        <v>0.48148148148148145</v>
      </c>
      <c r="DC115" s="128">
        <v>0.64557148933532105</v>
      </c>
      <c r="DD115" s="128">
        <v>0.51509272348327795</v>
      </c>
      <c r="DE115" s="128">
        <v>-0.44766720451832792</v>
      </c>
      <c r="DF115" s="128">
        <v>-0.1901629471000067</v>
      </c>
      <c r="DG115" s="128"/>
      <c r="DH115" s="128"/>
      <c r="DI115" s="128">
        <v>19.693295217704872</v>
      </c>
      <c r="DJ115" s="128">
        <v>1.9158671824782059</v>
      </c>
      <c r="DK115" s="128"/>
      <c r="DL115" s="128"/>
      <c r="DM115" s="128">
        <v>19.792367982872094</v>
      </c>
      <c r="DN115" s="128">
        <v>1.6093284332816704</v>
      </c>
      <c r="DO115" s="128"/>
      <c r="DP115" s="128"/>
      <c r="DQ115" s="128"/>
      <c r="DR115" s="128"/>
      <c r="DS115" s="128"/>
      <c r="DT115" s="128"/>
    </row>
    <row r="116" spans="1:124" s="125" customFormat="1" x14ac:dyDescent="0.2">
      <c r="A116" s="124">
        <v>302</v>
      </c>
      <c r="B116" s="124" t="s">
        <v>11</v>
      </c>
      <c r="C116" s="124">
        <v>32</v>
      </c>
      <c r="D116" s="124" t="s">
        <v>14</v>
      </c>
      <c r="E116" s="124">
        <v>1</v>
      </c>
      <c r="F116" s="124" t="s">
        <v>15</v>
      </c>
      <c r="G116" s="117">
        <v>81</v>
      </c>
      <c r="H116" s="117">
        <v>82</v>
      </c>
      <c r="I116" s="124"/>
      <c r="J116" s="118">
        <v>388.81</v>
      </c>
      <c r="K116" s="118">
        <v>388.81</v>
      </c>
      <c r="L116" s="118"/>
      <c r="M116" s="119">
        <v>255380</v>
      </c>
      <c r="N116" s="119">
        <v>26908</v>
      </c>
      <c r="O116" s="119">
        <v>26764</v>
      </c>
      <c r="P116" s="119">
        <v>20641</v>
      </c>
      <c r="Q116" s="119">
        <v>278118</v>
      </c>
      <c r="R116" s="119">
        <v>4745</v>
      </c>
      <c r="S116" s="119"/>
      <c r="T116" s="119">
        <v>10431</v>
      </c>
      <c r="U116" s="119">
        <v>5767</v>
      </c>
      <c r="V116" s="119"/>
      <c r="W116" s="119"/>
      <c r="X116" s="119"/>
      <c r="Y116" s="119"/>
      <c r="Z116" s="119">
        <v>32236</v>
      </c>
      <c r="AA116" s="119">
        <v>4193</v>
      </c>
      <c r="AB116" s="119">
        <v>3152</v>
      </c>
      <c r="AC116" s="119">
        <v>1127</v>
      </c>
      <c r="AD116" s="119">
        <v>1039</v>
      </c>
      <c r="AE116" s="119"/>
      <c r="AF116" s="119">
        <v>114195</v>
      </c>
      <c r="AG116" s="119">
        <v>9404</v>
      </c>
      <c r="AH116" s="119">
        <v>4869</v>
      </c>
      <c r="AI116" s="119">
        <v>1629</v>
      </c>
      <c r="AJ116" s="119">
        <v>4133</v>
      </c>
      <c r="AK116" s="129">
        <v>7518</v>
      </c>
      <c r="AL116" s="119">
        <v>24046</v>
      </c>
      <c r="AM116" s="119">
        <v>25870</v>
      </c>
      <c r="AN116" s="119">
        <v>16593</v>
      </c>
      <c r="AO116" s="121"/>
      <c r="AP116" s="122">
        <f t="shared" si="34"/>
        <v>0.41690882139755386</v>
      </c>
      <c r="AQ116" s="122">
        <f t="shared" si="35"/>
        <v>4.3927412350870776E-2</v>
      </c>
      <c r="AR116" s="122">
        <f t="shared" si="36"/>
        <v>4.3692331803133103E-2</v>
      </c>
      <c r="AS116" s="122">
        <f t="shared" si="37"/>
        <v>3.3696511012870661E-2</v>
      </c>
      <c r="AT116" s="122">
        <f t="shared" si="38"/>
        <v>0.45402869288685443</v>
      </c>
      <c r="AU116" s="122">
        <f t="shared" si="39"/>
        <v>7.7462305487171782E-3</v>
      </c>
      <c r="AV116" s="123">
        <f t="shared" si="40"/>
        <v>5.5956397890705049E-2</v>
      </c>
      <c r="AW116" s="123">
        <f t="shared" si="41"/>
        <v>3.0936683600392676E-2</v>
      </c>
      <c r="AX116" s="123">
        <f t="shared" si="42"/>
        <v>0</v>
      </c>
      <c r="AY116" s="123">
        <f t="shared" si="43"/>
        <v>0</v>
      </c>
      <c r="AZ116" s="123">
        <f t="shared" si="44"/>
        <v>0</v>
      </c>
      <c r="BA116" s="123">
        <f t="shared" si="45"/>
        <v>0</v>
      </c>
      <c r="BB116" s="123">
        <f t="shared" si="46"/>
        <v>0.17292785374410582</v>
      </c>
      <c r="BC116" s="123">
        <f t="shared" si="47"/>
        <v>2.2493066470686059E-2</v>
      </c>
      <c r="BD116" s="123">
        <f t="shared" si="48"/>
        <v>1.6908691990365477E-2</v>
      </c>
      <c r="BE116" s="123">
        <f t="shared" si="49"/>
        <v>6.0457156957937483E-3</v>
      </c>
      <c r="BF116" s="123">
        <f t="shared" si="50"/>
        <v>5.5736456148444587E-3</v>
      </c>
      <c r="BG116" s="123">
        <f t="shared" si="51"/>
        <v>0</v>
      </c>
      <c r="BH116" s="123">
        <f t="shared" si="52"/>
        <v>0.61259139652277472</v>
      </c>
      <c r="BI116" s="123">
        <f t="shared" si="53"/>
        <v>5.044712546871731E-2</v>
      </c>
      <c r="BJ116" s="123">
        <f t="shared" si="54"/>
        <v>2.6119423001614694E-2</v>
      </c>
      <c r="BK116" s="123">
        <f t="shared" si="55"/>
        <v>2.0416348118161651E-2</v>
      </c>
      <c r="BL116" s="123">
        <f t="shared" si="56"/>
        <v>5.1799120179473364E-2</v>
      </c>
      <c r="BM116" s="123">
        <f t="shared" si="57"/>
        <v>0.30136986301369861</v>
      </c>
      <c r="BN116" s="123">
        <f t="shared" si="58"/>
        <v>0.32423015703919089</v>
      </c>
      <c r="BO116" s="123">
        <f t="shared" si="59"/>
        <v>0.20796099712993019</v>
      </c>
      <c r="BP116" s="123"/>
      <c r="BQ116" s="123">
        <f t="shared" si="60"/>
        <v>0.65964228794049928</v>
      </c>
      <c r="BR116" s="123">
        <f t="shared" si="61"/>
        <v>0.37493145143165368</v>
      </c>
      <c r="BS116" s="123">
        <f t="shared" si="62"/>
        <v>0.73273787116571421</v>
      </c>
      <c r="BT116" s="123">
        <f t="shared" si="63"/>
        <v>0.68453201616093806</v>
      </c>
      <c r="BU116" s="123">
        <f t="shared" si="64"/>
        <v>0.74225005591590232</v>
      </c>
      <c r="BV116" s="123">
        <f t="shared" si="65"/>
        <v>0.92027230839479179</v>
      </c>
      <c r="BW116" s="123">
        <f t="shared" si="66"/>
        <v>0.37632677129638026</v>
      </c>
      <c r="BX116" s="118">
        <v>2.056262611091884</v>
      </c>
      <c r="BY116" s="118">
        <v>2.5267002257765458</v>
      </c>
      <c r="BZ116" s="118">
        <v>0.47043761468466183</v>
      </c>
      <c r="CA116" s="141"/>
      <c r="CB116" s="141">
        <v>20.691026463324</v>
      </c>
      <c r="CC116" s="141">
        <v>26.872065178768501</v>
      </c>
      <c r="CD116" s="141">
        <v>34.383160772635101</v>
      </c>
      <c r="CE116" s="141"/>
      <c r="CF116" s="126">
        <v>186413</v>
      </c>
      <c r="CG116" s="127">
        <v>5.3487297122288356E-2</v>
      </c>
      <c r="CH116" s="127">
        <v>3.8981744657536788E-2</v>
      </c>
      <c r="CI116" s="127">
        <v>4.5421160061238974E-2</v>
      </c>
      <c r="CJ116" s="127">
        <v>3.1471113087059729E-2</v>
      </c>
      <c r="CK116" s="127">
        <v>1.1187816304338446E-3</v>
      </c>
      <c r="CL116" s="127">
        <v>0</v>
      </c>
      <c r="CM116" s="124"/>
      <c r="CN116" s="127">
        <v>0.14039144206554938</v>
      </c>
      <c r="CO116" s="127">
        <v>0.20196616788761707</v>
      </c>
      <c r="CP116" s="127">
        <v>0.21251186475975192</v>
      </c>
      <c r="CQ116" s="127">
        <v>0.23949658758781064</v>
      </c>
      <c r="CR116" s="127">
        <v>3.8332631791074289E-3</v>
      </c>
      <c r="CS116" s="127">
        <v>2.4503542951675446E-2</v>
      </c>
      <c r="CT116" s="124"/>
      <c r="CU116" s="127">
        <v>0.15335925533009634</v>
      </c>
      <c r="CV116" s="127">
        <v>0.5095852357927011</v>
      </c>
      <c r="CW116" s="127">
        <v>0.56973890515730086</v>
      </c>
      <c r="CX116" s="127">
        <v>0.84198781081342955</v>
      </c>
      <c r="CY116" s="127">
        <v>2.9194823614580858E-3</v>
      </c>
      <c r="CZ116" s="127">
        <v>4.4676733520758696E-2</v>
      </c>
      <c r="DB116" s="133">
        <v>0.37437185929648242</v>
      </c>
      <c r="DC116" s="128">
        <v>0.61644852436428432</v>
      </c>
      <c r="DD116" s="128">
        <v>0.50014001403827724</v>
      </c>
      <c r="DE116" s="128">
        <v>-0.45393224027333412</v>
      </c>
      <c r="DF116" s="128">
        <v>-0.21017604068901358</v>
      </c>
      <c r="DG116" s="128"/>
      <c r="DH116" s="128"/>
      <c r="DI116" s="128">
        <v>18.75875087739232</v>
      </c>
      <c r="DJ116" s="128">
        <v>0.93721830296179076</v>
      </c>
      <c r="DK116" s="128"/>
      <c r="DL116" s="128"/>
      <c r="DM116" s="128">
        <v>19.007350737009549</v>
      </c>
      <c r="DN116" s="128">
        <v>0.78726337448802175</v>
      </c>
      <c r="DO116" s="128"/>
      <c r="DP116" s="128"/>
      <c r="DQ116" s="128"/>
      <c r="DR116" s="128"/>
      <c r="DS116" s="128"/>
      <c r="DT116" s="128"/>
    </row>
    <row r="117" spans="1:124" s="125" customFormat="1" x14ac:dyDescent="0.2">
      <c r="A117" s="124">
        <v>302</v>
      </c>
      <c r="B117" s="124" t="s">
        <v>11</v>
      </c>
      <c r="C117" s="124">
        <v>32</v>
      </c>
      <c r="D117" s="124" t="s">
        <v>14</v>
      </c>
      <c r="E117" s="124">
        <v>1</v>
      </c>
      <c r="F117" s="124" t="s">
        <v>15</v>
      </c>
      <c r="G117" s="117">
        <v>101</v>
      </c>
      <c r="H117" s="117">
        <v>102</v>
      </c>
      <c r="I117" s="124"/>
      <c r="J117" s="118">
        <v>389.01</v>
      </c>
      <c r="K117" s="118">
        <v>389.01</v>
      </c>
      <c r="L117" s="118"/>
      <c r="M117" s="119">
        <v>189111</v>
      </c>
      <c r="N117" s="119">
        <v>17458</v>
      </c>
      <c r="O117" s="119">
        <v>16378</v>
      </c>
      <c r="P117" s="119">
        <v>12995</v>
      </c>
      <c r="Q117" s="119">
        <v>155937</v>
      </c>
      <c r="R117" s="119">
        <v>3183</v>
      </c>
      <c r="S117" s="119"/>
      <c r="T117" s="119">
        <v>8058</v>
      </c>
      <c r="U117" s="119">
        <v>4706</v>
      </c>
      <c r="V117" s="119"/>
      <c r="W117" s="119"/>
      <c r="X117" s="119"/>
      <c r="Y117" s="119"/>
      <c r="Z117" s="119">
        <v>23095</v>
      </c>
      <c r="AA117" s="119">
        <v>3765</v>
      </c>
      <c r="AB117" s="119"/>
      <c r="AC117" s="119"/>
      <c r="AD117" s="119"/>
      <c r="AE117" s="119"/>
      <c r="AF117" s="119">
        <v>80900</v>
      </c>
      <c r="AG117" s="119"/>
      <c r="AH117" s="119"/>
      <c r="AI117" s="119">
        <v>1309</v>
      </c>
      <c r="AJ117" s="119">
        <v>2804</v>
      </c>
      <c r="AK117" s="129">
        <v>5100</v>
      </c>
      <c r="AL117" s="119">
        <v>16608</v>
      </c>
      <c r="AM117" s="119">
        <v>18384</v>
      </c>
      <c r="AN117" s="119">
        <v>10701</v>
      </c>
      <c r="AO117" s="121"/>
      <c r="AP117" s="122">
        <f t="shared" si="34"/>
        <v>0.47868688965276335</v>
      </c>
      <c r="AQ117" s="122">
        <f t="shared" si="35"/>
        <v>4.4190532119009168E-2</v>
      </c>
      <c r="AR117" s="122">
        <f t="shared" si="36"/>
        <v>4.1456783998460998E-2</v>
      </c>
      <c r="AS117" s="122">
        <f t="shared" si="37"/>
        <v>3.2893571135669847E-2</v>
      </c>
      <c r="AT117" s="122">
        <f t="shared" si="38"/>
        <v>0.39471525988325884</v>
      </c>
      <c r="AU117" s="122">
        <f t="shared" si="39"/>
        <v>8.056963210837792E-3</v>
      </c>
      <c r="AV117" s="123">
        <f t="shared" si="40"/>
        <v>6.6858053167833789E-2</v>
      </c>
      <c r="AW117" s="123">
        <f t="shared" si="41"/>
        <v>3.9046165079154357E-2</v>
      </c>
      <c r="AX117" s="123">
        <f t="shared" si="42"/>
        <v>0</v>
      </c>
      <c r="AY117" s="123">
        <f t="shared" si="43"/>
        <v>0</v>
      </c>
      <c r="AZ117" s="123">
        <f t="shared" si="44"/>
        <v>0</v>
      </c>
      <c r="BA117" s="123">
        <f t="shared" si="45"/>
        <v>0</v>
      </c>
      <c r="BB117" s="123">
        <f t="shared" si="46"/>
        <v>0.19162158574225879</v>
      </c>
      <c r="BC117" s="123">
        <f t="shared" si="47"/>
        <v>3.1238591483853839E-2</v>
      </c>
      <c r="BD117" s="123">
        <f t="shared" si="48"/>
        <v>0</v>
      </c>
      <c r="BE117" s="123">
        <f t="shared" si="49"/>
        <v>0</v>
      </c>
      <c r="BF117" s="123">
        <f t="shared" si="50"/>
        <v>0</v>
      </c>
      <c r="BG117" s="123">
        <f t="shared" si="51"/>
        <v>0</v>
      </c>
      <c r="BH117" s="123">
        <f t="shared" si="52"/>
        <v>0.67123560452689923</v>
      </c>
      <c r="BI117" s="123">
        <f t="shared" si="53"/>
        <v>0</v>
      </c>
      <c r="BJ117" s="123">
        <f t="shared" si="54"/>
        <v>0</v>
      </c>
      <c r="BK117" s="123">
        <f t="shared" si="55"/>
        <v>2.3840746002258405E-2</v>
      </c>
      <c r="BL117" s="123">
        <f t="shared" si="56"/>
        <v>5.1069099916220446E-2</v>
      </c>
      <c r="BM117" s="123">
        <f t="shared" si="57"/>
        <v>0.30248060321276365</v>
      </c>
      <c r="BN117" s="123">
        <f t="shared" si="58"/>
        <v>0.33482679488580486</v>
      </c>
      <c r="BO117" s="123">
        <f t="shared" si="59"/>
        <v>0.19489673259753032</v>
      </c>
      <c r="BP117" s="123"/>
      <c r="BQ117" s="123">
        <f t="shared" si="60"/>
        <v>0.65093773743351868</v>
      </c>
      <c r="BR117" s="123">
        <f t="shared" si="61"/>
        <v>0.43595299156119671</v>
      </c>
      <c r="BS117" s="123">
        <f t="shared" si="62"/>
        <v>0.72197977742675346</v>
      </c>
      <c r="BT117" s="123">
        <f t="shared" si="63"/>
        <v>0.67123560452689923</v>
      </c>
      <c r="BU117" s="123">
        <f t="shared" si="64"/>
        <v>0.72235722964763072</v>
      </c>
      <c r="BV117" s="123">
        <f t="shared" si="65"/>
        <v>0.91741958800144552</v>
      </c>
      <c r="BW117" s="123">
        <f t="shared" si="66"/>
        <v>0.35207606764492994</v>
      </c>
      <c r="BX117" s="118">
        <v>1.812702816266814</v>
      </c>
      <c r="BY117" s="118">
        <v>2.4955281363862176</v>
      </c>
      <c r="BZ117" s="118">
        <v>0.68282532011940367</v>
      </c>
      <c r="CA117" s="141"/>
      <c r="CB117" s="141">
        <v>20.0562127083588</v>
      </c>
      <c r="CC117" s="141">
        <v>26.2700204833585</v>
      </c>
      <c r="CD117" s="141">
        <v>33.601370294510097</v>
      </c>
      <c r="CE117" s="141"/>
      <c r="CF117" s="126">
        <v>120524</v>
      </c>
      <c r="CG117" s="127">
        <v>4.6700129486492062E-2</v>
      </c>
      <c r="CH117" s="127">
        <v>3.8845931794019933E-2</v>
      </c>
      <c r="CI117" s="127">
        <v>4.798944390597143E-2</v>
      </c>
      <c r="CJ117" s="127">
        <v>3.2319445020392461E-2</v>
      </c>
      <c r="CK117" s="127">
        <v>1.290097669982108E-3</v>
      </c>
      <c r="CL117" s="127">
        <v>0</v>
      </c>
      <c r="CM117" s="124"/>
      <c r="CN117" s="127">
        <v>0.12257674019808472</v>
      </c>
      <c r="CO117" s="127">
        <v>0.20126251534883724</v>
      </c>
      <c r="CP117" s="127">
        <v>0.22452808777872757</v>
      </c>
      <c r="CQ117" s="127">
        <v>0.24595243179684492</v>
      </c>
      <c r="CR117" s="127">
        <v>4.4202405199279199E-3</v>
      </c>
      <c r="CS117" s="127">
        <v>2.3617058342318566E-2</v>
      </c>
      <c r="CT117" s="124"/>
      <c r="CU117" s="127">
        <v>0.13389902775407034</v>
      </c>
      <c r="CV117" s="127">
        <v>0.50780983475083064</v>
      </c>
      <c r="CW117" s="127">
        <v>0.6019540934937111</v>
      </c>
      <c r="CX117" s="127">
        <v>0.86468434351673706</v>
      </c>
      <c r="CY117" s="127">
        <v>3.3665348890385216E-3</v>
      </c>
      <c r="CZ117" s="127">
        <v>4.3060426983349047E-2</v>
      </c>
      <c r="DB117" s="133">
        <v>0.444992599901332</v>
      </c>
      <c r="DC117" s="128">
        <v>0.58642040452704336</v>
      </c>
      <c r="DD117" s="128">
        <v>0.4668702319148415</v>
      </c>
      <c r="DE117" s="128">
        <v>-0.49377016099115528</v>
      </c>
      <c r="DF117" s="128">
        <v>-0.23213361761931983</v>
      </c>
      <c r="DG117" s="128"/>
      <c r="DH117" s="128"/>
      <c r="DI117" s="128">
        <v>16.679389494677594</v>
      </c>
      <c r="DJ117" s="128">
        <v>2.2238144153288442</v>
      </c>
      <c r="DK117" s="128"/>
      <c r="DL117" s="128"/>
      <c r="DM117" s="128">
        <v>17.260687175529181</v>
      </c>
      <c r="DN117" s="128">
        <v>1.8680041088762274</v>
      </c>
      <c r="DO117" s="128"/>
      <c r="DP117" s="128"/>
      <c r="DQ117" s="128"/>
      <c r="DR117" s="128"/>
      <c r="DS117" s="128"/>
      <c r="DT117" s="128"/>
    </row>
    <row r="118" spans="1:124" s="125" customFormat="1" x14ac:dyDescent="0.2">
      <c r="A118" s="124">
        <v>302</v>
      </c>
      <c r="B118" s="124" t="s">
        <v>11</v>
      </c>
      <c r="C118" s="124">
        <v>32</v>
      </c>
      <c r="D118" s="124" t="s">
        <v>14</v>
      </c>
      <c r="E118" s="124">
        <v>1</v>
      </c>
      <c r="F118" s="124" t="s">
        <v>15</v>
      </c>
      <c r="G118" s="117">
        <v>121</v>
      </c>
      <c r="H118" s="117">
        <v>122</v>
      </c>
      <c r="I118" s="124"/>
      <c r="J118" s="118">
        <v>389.21</v>
      </c>
      <c r="K118" s="118">
        <v>389.21</v>
      </c>
      <c r="L118" s="118"/>
      <c r="M118" s="119">
        <v>67798</v>
      </c>
      <c r="N118" s="119">
        <v>6911</v>
      </c>
      <c r="O118" s="119">
        <v>6809</v>
      </c>
      <c r="P118" s="119">
        <v>4877</v>
      </c>
      <c r="Q118" s="119">
        <v>61377</v>
      </c>
      <c r="R118" s="119">
        <v>2946</v>
      </c>
      <c r="S118" s="119"/>
      <c r="T118" s="119">
        <v>3301</v>
      </c>
      <c r="U118" s="119">
        <v>1730</v>
      </c>
      <c r="V118" s="119"/>
      <c r="W118" s="119"/>
      <c r="X118" s="119"/>
      <c r="Y118" s="119"/>
      <c r="Z118" s="119">
        <v>10991</v>
      </c>
      <c r="AA118" s="119">
        <v>1646</v>
      </c>
      <c r="AB118" s="119"/>
      <c r="AC118" s="119"/>
      <c r="AD118" s="119"/>
      <c r="AE118" s="119"/>
      <c r="AF118" s="119">
        <v>36458</v>
      </c>
      <c r="AG118" s="119">
        <v>2636</v>
      </c>
      <c r="AH118" s="119">
        <v>1235</v>
      </c>
      <c r="AI118" s="119"/>
      <c r="AJ118" s="119">
        <v>1180</v>
      </c>
      <c r="AK118" s="129">
        <v>2253</v>
      </c>
      <c r="AL118" s="119">
        <v>5723</v>
      </c>
      <c r="AM118" s="119">
        <v>6991</v>
      </c>
      <c r="AN118" s="119">
        <v>4381</v>
      </c>
      <c r="AO118" s="121"/>
      <c r="AP118" s="122">
        <f t="shared" si="34"/>
        <v>0.44983346381984901</v>
      </c>
      <c r="AQ118" s="122">
        <f t="shared" si="35"/>
        <v>4.5853846255921656E-2</v>
      </c>
      <c r="AR118" s="122">
        <f t="shared" si="36"/>
        <v>4.5177085683196436E-2</v>
      </c>
      <c r="AS118" s="122">
        <f t="shared" si="37"/>
        <v>3.2358444246871641E-2</v>
      </c>
      <c r="AT118" s="122">
        <f t="shared" si="38"/>
        <v>0.40723072227603868</v>
      </c>
      <c r="AU118" s="122">
        <f t="shared" si="39"/>
        <v>1.9546437718122586E-2</v>
      </c>
      <c r="AV118" s="123">
        <f t="shared" si="40"/>
        <v>5.6916737072607207E-2</v>
      </c>
      <c r="AW118" s="123">
        <f t="shared" si="41"/>
        <v>2.9829129092884113E-2</v>
      </c>
      <c r="AX118" s="123">
        <f t="shared" si="42"/>
        <v>0</v>
      </c>
      <c r="AY118" s="123">
        <f t="shared" si="43"/>
        <v>0</v>
      </c>
      <c r="AZ118" s="123">
        <f t="shared" si="44"/>
        <v>0</v>
      </c>
      <c r="BA118" s="123">
        <f t="shared" si="45"/>
        <v>0</v>
      </c>
      <c r="BB118" s="123">
        <f t="shared" si="46"/>
        <v>0.18950980223114988</v>
      </c>
      <c r="BC118" s="123">
        <f t="shared" si="47"/>
        <v>2.8380778316119799E-2</v>
      </c>
      <c r="BD118" s="123">
        <f t="shared" si="48"/>
        <v>0</v>
      </c>
      <c r="BE118" s="123">
        <f t="shared" si="49"/>
        <v>0</v>
      </c>
      <c r="BF118" s="123">
        <f t="shared" si="50"/>
        <v>0</v>
      </c>
      <c r="BG118" s="123">
        <f t="shared" si="51"/>
        <v>0</v>
      </c>
      <c r="BH118" s="123">
        <f t="shared" si="52"/>
        <v>0.6286187216580168</v>
      </c>
      <c r="BI118" s="123">
        <f t="shared" si="53"/>
        <v>4.5450626756556374E-2</v>
      </c>
      <c r="BJ118" s="123">
        <f t="shared" si="54"/>
        <v>2.1294204872665829E-2</v>
      </c>
      <c r="BK118" s="123">
        <f t="shared" si="55"/>
        <v>0</v>
      </c>
      <c r="BL118" s="123">
        <f t="shared" si="56"/>
        <v>5.7482462977396724E-2</v>
      </c>
      <c r="BM118" s="123">
        <f t="shared" si="57"/>
        <v>0.27878994544037411</v>
      </c>
      <c r="BN118" s="123">
        <f t="shared" si="58"/>
        <v>0.3405592361652377</v>
      </c>
      <c r="BO118" s="123">
        <f t="shared" si="59"/>
        <v>0.2134158222915043</v>
      </c>
      <c r="BP118" s="123"/>
      <c r="BQ118" s="123">
        <f t="shared" si="60"/>
        <v>0.67919974005477401</v>
      </c>
      <c r="BR118" s="123">
        <f t="shared" si="61"/>
        <v>0.46861120490376873</v>
      </c>
      <c r="BS118" s="123">
        <f t="shared" si="62"/>
        <v>0.73834239578184213</v>
      </c>
      <c r="BT118" s="123">
        <f t="shared" si="63"/>
        <v>0.67357646971880414</v>
      </c>
      <c r="BU118" s="123">
        <f t="shared" si="64"/>
        <v>0.78780794821075351</v>
      </c>
      <c r="BV118" s="123">
        <f t="shared" si="65"/>
        <v>0.93543091655266764</v>
      </c>
      <c r="BW118" s="123">
        <f t="shared" si="66"/>
        <v>0.38524446007738306</v>
      </c>
      <c r="BX118" s="118">
        <v>1.8817526771852067</v>
      </c>
      <c r="BY118" s="118">
        <v>2.5985729926341934</v>
      </c>
      <c r="BZ118" s="118">
        <v>0.71682031544898672</v>
      </c>
      <c r="CA118" s="141"/>
      <c r="CB118" s="141">
        <v>22.060943467276498</v>
      </c>
      <c r="CC118" s="141">
        <v>28.229625323492499</v>
      </c>
      <c r="CD118" s="141">
        <v>36.0842263903169</v>
      </c>
      <c r="CE118" s="141"/>
      <c r="CF118" s="126">
        <v>57997</v>
      </c>
      <c r="CG118" s="127">
        <v>6.268303065296911E-2</v>
      </c>
      <c r="CH118" s="127">
        <v>4.7220559890753869E-2</v>
      </c>
      <c r="CI118" s="127">
        <v>5.5546313724629169E-2</v>
      </c>
      <c r="CJ118" s="127">
        <v>4.1439968396555261E-2</v>
      </c>
      <c r="CK118" s="127">
        <v>1.5772411573879465E-3</v>
      </c>
      <c r="CL118" s="127">
        <v>0</v>
      </c>
      <c r="CM118" s="124"/>
      <c r="CN118" s="127">
        <v>0.16452805693825776</v>
      </c>
      <c r="CO118" s="127">
        <v>0.24465183922442485</v>
      </c>
      <c r="CP118" s="127">
        <v>0.25988439516375383</v>
      </c>
      <c r="CQ118" s="127">
        <v>0.31536002534344881</v>
      </c>
      <c r="CR118" s="127">
        <v>5.4040755485442425E-3</v>
      </c>
      <c r="CS118" s="127">
        <v>1.2278963015376782E-2</v>
      </c>
      <c r="CT118" s="124"/>
      <c r="CU118" s="127">
        <v>0.17972534452048733</v>
      </c>
      <c r="CV118" s="127">
        <v>0.61728638257705115</v>
      </c>
      <c r="CW118" s="127">
        <v>0.69674345446761643</v>
      </c>
      <c r="CX118" s="127">
        <v>1.1086976229239285</v>
      </c>
      <c r="CY118" s="127">
        <v>4.1158413880769667E-3</v>
      </c>
      <c r="CZ118" s="127">
        <v>2.2387944454854043E-2</v>
      </c>
      <c r="DB118" s="133">
        <v>0.51051625239005738</v>
      </c>
      <c r="DC118" s="128">
        <v>0.62798109801521584</v>
      </c>
      <c r="DD118" s="128">
        <v>0.49822663949985485</v>
      </c>
      <c r="DE118" s="128">
        <v>-0.4617651037693194</v>
      </c>
      <c r="DF118" s="128">
        <v>-0.20209337222754103</v>
      </c>
      <c r="DG118" s="128"/>
      <c r="DH118" s="128"/>
      <c r="DI118" s="128">
        <v>18.639164968740928</v>
      </c>
      <c r="DJ118" s="128">
        <v>0.72798713063468945</v>
      </c>
      <c r="DK118" s="128"/>
      <c r="DL118" s="128"/>
      <c r="DM118" s="128">
        <v>18.906898573742378</v>
      </c>
      <c r="DN118" s="128">
        <v>0.61150918973317436</v>
      </c>
      <c r="DO118" s="128"/>
      <c r="DP118" s="128"/>
      <c r="DQ118" s="128"/>
      <c r="DR118" s="128"/>
      <c r="DS118" s="128"/>
      <c r="DT118" s="128"/>
    </row>
    <row r="119" spans="1:124" s="125" customFormat="1" x14ac:dyDescent="0.2">
      <c r="A119" s="124">
        <v>302</v>
      </c>
      <c r="B119" s="124" t="s">
        <v>11</v>
      </c>
      <c r="C119" s="124">
        <v>32</v>
      </c>
      <c r="D119" s="124" t="s">
        <v>14</v>
      </c>
      <c r="E119" s="124">
        <v>1</v>
      </c>
      <c r="F119" s="124" t="s">
        <v>15</v>
      </c>
      <c r="G119" s="117">
        <v>141</v>
      </c>
      <c r="H119" s="117">
        <v>142</v>
      </c>
      <c r="I119" s="124"/>
      <c r="J119" s="118">
        <v>389.41</v>
      </c>
      <c r="K119" s="118">
        <v>389.41</v>
      </c>
      <c r="L119" s="118"/>
      <c r="M119" s="119">
        <v>13245</v>
      </c>
      <c r="N119" s="119">
        <v>1701</v>
      </c>
      <c r="O119" s="119">
        <v>1622</v>
      </c>
      <c r="P119" s="119">
        <v>800</v>
      </c>
      <c r="Q119" s="119">
        <v>15787</v>
      </c>
      <c r="R119" s="119"/>
      <c r="S119" s="119"/>
      <c r="T119" s="119"/>
      <c r="U119" s="119"/>
      <c r="V119" s="119"/>
      <c r="W119" s="119"/>
      <c r="X119" s="119"/>
      <c r="Y119" s="119"/>
      <c r="Z119" s="119">
        <v>1948</v>
      </c>
      <c r="AA119" s="119"/>
      <c r="AB119" s="119"/>
      <c r="AC119" s="119"/>
      <c r="AD119" s="119"/>
      <c r="AE119" s="119"/>
      <c r="AF119" s="119">
        <v>8273</v>
      </c>
      <c r="AG119" s="119"/>
      <c r="AH119" s="119"/>
      <c r="AI119" s="119"/>
      <c r="AJ119" s="119"/>
      <c r="AK119" s="120"/>
      <c r="AL119" s="119">
        <v>2686</v>
      </c>
      <c r="AM119" s="119">
        <v>3432</v>
      </c>
      <c r="AN119" s="119">
        <v>1874</v>
      </c>
      <c r="AO119" s="121"/>
      <c r="AP119" s="122">
        <f t="shared" si="34"/>
        <v>0.39948725682400843</v>
      </c>
      <c r="AQ119" s="122">
        <f t="shared" si="35"/>
        <v>5.13044789624491E-2</v>
      </c>
      <c r="AR119" s="122">
        <f t="shared" si="36"/>
        <v>4.8921731262253056E-2</v>
      </c>
      <c r="AS119" s="122">
        <f t="shared" si="37"/>
        <v>2.4129090634896697E-2</v>
      </c>
      <c r="AT119" s="122">
        <f t="shared" si="38"/>
        <v>0.47615744231639268</v>
      </c>
      <c r="AU119" s="122">
        <f t="shared" si="39"/>
        <v>0</v>
      </c>
      <c r="AV119" s="123">
        <f t="shared" si="40"/>
        <v>0</v>
      </c>
      <c r="AW119" s="123">
        <f t="shared" si="41"/>
        <v>0</v>
      </c>
      <c r="AX119" s="123">
        <f t="shared" si="42"/>
        <v>0</v>
      </c>
      <c r="AY119" s="123">
        <f t="shared" si="43"/>
        <v>0</v>
      </c>
      <c r="AZ119" s="123">
        <f t="shared" si="44"/>
        <v>0</v>
      </c>
      <c r="BA119" s="123">
        <f t="shared" si="45"/>
        <v>0</v>
      </c>
      <c r="BB119" s="123">
        <f t="shared" si="46"/>
        <v>0.19058800508756482</v>
      </c>
      <c r="BC119" s="123">
        <f t="shared" si="47"/>
        <v>0</v>
      </c>
      <c r="BD119" s="123">
        <f t="shared" si="48"/>
        <v>0</v>
      </c>
      <c r="BE119" s="123">
        <f t="shared" si="49"/>
        <v>0</v>
      </c>
      <c r="BF119" s="123">
        <f t="shared" si="50"/>
        <v>0</v>
      </c>
      <c r="BG119" s="123">
        <f t="shared" si="51"/>
        <v>0</v>
      </c>
      <c r="BH119" s="123">
        <f t="shared" si="52"/>
        <v>0.80941199491243521</v>
      </c>
      <c r="BI119" s="123">
        <f t="shared" si="53"/>
        <v>0</v>
      </c>
      <c r="BJ119" s="123">
        <f t="shared" si="54"/>
        <v>0</v>
      </c>
      <c r="BK119" s="123">
        <f t="shared" si="55"/>
        <v>0</v>
      </c>
      <c r="BL119" s="123">
        <f t="shared" si="56"/>
        <v>0</v>
      </c>
      <c r="BM119" s="123">
        <f t="shared" si="57"/>
        <v>0.33608608608608609</v>
      </c>
      <c r="BN119" s="123">
        <f t="shared" si="58"/>
        <v>0.42942942942942941</v>
      </c>
      <c r="BO119" s="123">
        <f t="shared" si="59"/>
        <v>0.23448448448448447</v>
      </c>
      <c r="BP119" s="123"/>
      <c r="BQ119" s="123">
        <f t="shared" si="60"/>
        <v>0.58743633276740248</v>
      </c>
      <c r="BR119" s="123">
        <f t="shared" si="61"/>
        <v>0.39299446324207937</v>
      </c>
      <c r="BS119" s="123">
        <f t="shared" si="62"/>
        <v>0.80941199491243521</v>
      </c>
      <c r="BT119" s="123">
        <f t="shared" si="63"/>
        <v>0.80941199491243521</v>
      </c>
      <c r="BU119" s="123">
        <f t="shared" si="64"/>
        <v>1</v>
      </c>
      <c r="BV119" s="123">
        <f t="shared" si="65"/>
        <v>1</v>
      </c>
      <c r="BW119" s="123">
        <f t="shared" si="66"/>
        <v>0.3531850735016962</v>
      </c>
      <c r="BX119" s="118">
        <v>2.1261649826572162</v>
      </c>
      <c r="BY119" s="118">
        <v>2.2833444213524117</v>
      </c>
      <c r="BZ119" s="118">
        <v>0.15717943869519546</v>
      </c>
      <c r="CA119" s="141"/>
      <c r="CB119" s="141">
        <v>15.3962323040176</v>
      </c>
      <c r="CC119" s="141">
        <v>21.8665408736206</v>
      </c>
      <c r="CD119" s="141">
        <v>28.1968142010479</v>
      </c>
      <c r="CE119" s="141"/>
      <c r="CF119" s="126">
        <v>10221</v>
      </c>
      <c r="CG119" s="127">
        <v>5.6546114045300112E-2</v>
      </c>
      <c r="CH119" s="127">
        <v>3.3810809620811288E-2</v>
      </c>
      <c r="CI119" s="127">
        <v>4.1093732147348953E-2</v>
      </c>
      <c r="CJ119" s="127">
        <v>4.4521526137500003E-2</v>
      </c>
      <c r="CK119" s="127">
        <v>1.0806672946728321E-3</v>
      </c>
      <c r="CL119" s="127"/>
      <c r="CM119" s="124"/>
      <c r="CN119" s="127">
        <v>0.14842010946772366</v>
      </c>
      <c r="CO119" s="127">
        <v>0.17517532148148149</v>
      </c>
      <c r="CP119" s="127">
        <v>0.19226513890875466</v>
      </c>
      <c r="CQ119" s="127">
        <v>0.3388108185</v>
      </c>
      <c r="CR119" s="127">
        <v>3.7026726546525624E-3</v>
      </c>
      <c r="CS119" s="127"/>
      <c r="CT119" s="124"/>
      <c r="CU119" s="127">
        <v>0.16212952249150622</v>
      </c>
      <c r="CV119" s="127">
        <v>0.44198866788359792</v>
      </c>
      <c r="CW119" s="127">
        <v>0.51545794803329226</v>
      </c>
      <c r="CX119" s="127">
        <v>1.1911425637499999</v>
      </c>
      <c r="CY119" s="127">
        <v>2.8200222631278899E-3</v>
      </c>
      <c r="CZ119" s="127"/>
      <c r="DB119" s="133">
        <v>0.50522648083623689</v>
      </c>
      <c r="DC119" s="128">
        <v>0.62452037638751201</v>
      </c>
      <c r="DD119" s="128">
        <v>0.49995268535441628</v>
      </c>
      <c r="DE119" s="128">
        <v>-0.45618883618524148</v>
      </c>
      <c r="DF119" s="128">
        <v>-0.20447580229751192</v>
      </c>
      <c r="DG119" s="128"/>
      <c r="DH119" s="128"/>
      <c r="DI119" s="128">
        <v>18.747042834651015</v>
      </c>
      <c r="DJ119" s="128">
        <v>0.87154370390890101</v>
      </c>
      <c r="DK119" s="128"/>
      <c r="DL119" s="128"/>
      <c r="DM119" s="128">
        <v>18.997515981106854</v>
      </c>
      <c r="DN119" s="128">
        <v>0.73209671128342513</v>
      </c>
      <c r="DO119" s="128"/>
      <c r="DP119" s="128"/>
      <c r="DQ119" s="128"/>
      <c r="DR119" s="128"/>
      <c r="DS119" s="128"/>
      <c r="DT119" s="128"/>
    </row>
    <row r="120" spans="1:124" s="125" customFormat="1" x14ac:dyDescent="0.2">
      <c r="A120" s="124">
        <v>302</v>
      </c>
      <c r="B120" s="124" t="s">
        <v>11</v>
      </c>
      <c r="C120" s="124">
        <v>32</v>
      </c>
      <c r="D120" s="124" t="s">
        <v>14</v>
      </c>
      <c r="E120" s="124">
        <v>2</v>
      </c>
      <c r="F120" s="124" t="s">
        <v>15</v>
      </c>
      <c r="G120" s="117">
        <v>1</v>
      </c>
      <c r="H120" s="117">
        <v>2</v>
      </c>
      <c r="I120" s="134"/>
      <c r="J120" s="118">
        <v>389.51</v>
      </c>
      <c r="K120" s="118">
        <v>389.51</v>
      </c>
      <c r="L120" s="118"/>
      <c r="M120" s="119">
        <v>779562</v>
      </c>
      <c r="N120" s="119">
        <v>69258</v>
      </c>
      <c r="O120" s="119">
        <v>68658</v>
      </c>
      <c r="P120" s="119">
        <v>55258</v>
      </c>
      <c r="Q120" s="119">
        <v>668402</v>
      </c>
      <c r="R120" s="119">
        <v>10049</v>
      </c>
      <c r="S120" s="119"/>
      <c r="T120" s="119">
        <v>33975</v>
      </c>
      <c r="U120" s="119">
        <v>24118</v>
      </c>
      <c r="V120" s="119"/>
      <c r="W120" s="119"/>
      <c r="X120" s="119"/>
      <c r="Y120" s="119"/>
      <c r="Z120" s="119">
        <v>113599</v>
      </c>
      <c r="AA120" s="119">
        <v>14455</v>
      </c>
      <c r="AB120" s="119">
        <v>9723</v>
      </c>
      <c r="AC120" s="119">
        <v>2917</v>
      </c>
      <c r="AD120" s="119">
        <v>3060</v>
      </c>
      <c r="AE120" s="119"/>
      <c r="AF120" s="119">
        <v>385110</v>
      </c>
      <c r="AG120" s="119">
        <v>29867</v>
      </c>
      <c r="AH120" s="119">
        <v>13839</v>
      </c>
      <c r="AI120" s="119">
        <v>5321</v>
      </c>
      <c r="AJ120" s="119">
        <v>12944</v>
      </c>
      <c r="AK120" s="129">
        <v>23903</v>
      </c>
      <c r="AL120" s="119">
        <v>76990</v>
      </c>
      <c r="AM120" s="119">
        <v>77017</v>
      </c>
      <c r="AN120" s="119">
        <v>52525</v>
      </c>
      <c r="AO120" s="121"/>
      <c r="AP120" s="122">
        <f t="shared" si="34"/>
        <v>0.47212217634949888</v>
      </c>
      <c r="AQ120" s="122">
        <f t="shared" si="35"/>
        <v>4.1944370928307939E-2</v>
      </c>
      <c r="AR120" s="122">
        <f t="shared" si="36"/>
        <v>4.1580995974411138E-2</v>
      </c>
      <c r="AS120" s="122">
        <f t="shared" si="37"/>
        <v>3.3465622004049206E-2</v>
      </c>
      <c r="AT120" s="122">
        <f t="shared" si="38"/>
        <v>0.40480090989088457</v>
      </c>
      <c r="AU120" s="122">
        <f t="shared" si="39"/>
        <v>6.0859248528482845E-3</v>
      </c>
      <c r="AV120" s="123">
        <f t="shared" si="40"/>
        <v>5.3871877690620823E-2</v>
      </c>
      <c r="AW120" s="123">
        <f t="shared" si="41"/>
        <v>3.8242294220526656E-2</v>
      </c>
      <c r="AX120" s="123">
        <f t="shared" si="42"/>
        <v>0</v>
      </c>
      <c r="AY120" s="123">
        <f t="shared" si="43"/>
        <v>0</v>
      </c>
      <c r="AZ120" s="123">
        <f t="shared" si="44"/>
        <v>0</v>
      </c>
      <c r="BA120" s="123">
        <f t="shared" si="45"/>
        <v>0</v>
      </c>
      <c r="BB120" s="123">
        <f t="shared" si="46"/>
        <v>0.18012631151661029</v>
      </c>
      <c r="BC120" s="123">
        <f t="shared" si="47"/>
        <v>2.2920323532536393E-2</v>
      </c>
      <c r="BD120" s="123">
        <f t="shared" si="48"/>
        <v>1.5417108661836829E-2</v>
      </c>
      <c r="BE120" s="123">
        <f t="shared" si="49"/>
        <v>4.6252911618407926E-3</v>
      </c>
      <c r="BF120" s="123">
        <f t="shared" si="50"/>
        <v>4.8520366661751208E-3</v>
      </c>
      <c r="BG120" s="123">
        <f t="shared" si="51"/>
        <v>0</v>
      </c>
      <c r="BH120" s="123">
        <f t="shared" si="52"/>
        <v>0.61064308513421595</v>
      </c>
      <c r="BI120" s="123">
        <f t="shared" si="53"/>
        <v>4.7358097747925598E-2</v>
      </c>
      <c r="BJ120" s="123">
        <f t="shared" si="54"/>
        <v>2.1943573667711599E-2</v>
      </c>
      <c r="BK120" s="123">
        <f t="shared" si="55"/>
        <v>2.139525532770406E-2</v>
      </c>
      <c r="BL120" s="123">
        <f t="shared" si="56"/>
        <v>5.2046642541214314E-2</v>
      </c>
      <c r="BM120" s="123">
        <f t="shared" si="57"/>
        <v>0.3095697627663852</v>
      </c>
      <c r="BN120" s="123">
        <f t="shared" si="58"/>
        <v>0.30967832730197026</v>
      </c>
      <c r="BO120" s="123">
        <f t="shared" si="59"/>
        <v>0.21119823080016084</v>
      </c>
      <c r="BP120" s="123"/>
      <c r="BQ120" s="123">
        <f t="shared" si="60"/>
        <v>0.6592019604080247</v>
      </c>
      <c r="BR120" s="123">
        <f t="shared" si="61"/>
        <v>0.46081785394209213</v>
      </c>
      <c r="BS120" s="123">
        <f t="shared" si="62"/>
        <v>0.72782697102548821</v>
      </c>
      <c r="BT120" s="123">
        <f t="shared" si="63"/>
        <v>0.67414491200983095</v>
      </c>
      <c r="BU120" s="123">
        <f t="shared" si="64"/>
        <v>0.74198333097895197</v>
      </c>
      <c r="BV120" s="123">
        <f t="shared" si="65"/>
        <v>0.91874891568837658</v>
      </c>
      <c r="BW120" s="123">
        <f t="shared" si="66"/>
        <v>0.38946931330312989</v>
      </c>
      <c r="BX120" s="118">
        <v>1.8507927933056643</v>
      </c>
      <c r="BY120" s="118">
        <v>2.5251112761770207</v>
      </c>
      <c r="BZ120" s="118">
        <v>0.67431848287135643</v>
      </c>
      <c r="CA120" s="141"/>
      <c r="CB120" s="141">
        <v>20.6400227545844</v>
      </c>
      <c r="CC120" s="141">
        <v>26.8404182398858</v>
      </c>
      <c r="CD120" s="141">
        <v>34.378881855787597</v>
      </c>
      <c r="CE120" s="141"/>
      <c r="CF120" s="126">
        <v>630663</v>
      </c>
      <c r="CG120" s="127">
        <v>5.9279977527881042E-2</v>
      </c>
      <c r="CH120" s="127">
        <v>5.1238204416746078E-2</v>
      </c>
      <c r="CI120" s="127">
        <v>5.9901714303198461E-2</v>
      </c>
      <c r="CJ120" s="127">
        <v>3.9771212543523109E-2</v>
      </c>
      <c r="CK120" s="127">
        <v>1.5749176150624922E-3</v>
      </c>
      <c r="CL120" s="127">
        <v>0</v>
      </c>
      <c r="CM120" s="124"/>
      <c r="CN120" s="127">
        <v>0.15559585132382028</v>
      </c>
      <c r="CO120" s="127">
        <v>0.26546743575500303</v>
      </c>
      <c r="CP120" s="127">
        <v>0.28026199664904311</v>
      </c>
      <c r="CQ120" s="127">
        <v>0.3026607181656954</v>
      </c>
      <c r="CR120" s="127">
        <v>5.396114433525034E-3</v>
      </c>
      <c r="CS120" s="127">
        <v>3.9143838454642255E-2</v>
      </c>
      <c r="CT120" s="124"/>
      <c r="CU120" s="127">
        <v>0.16996808025044829</v>
      </c>
      <c r="CV120" s="127">
        <v>0.66980666742051465</v>
      </c>
      <c r="CW120" s="127">
        <v>0.75137528583894087</v>
      </c>
      <c r="CX120" s="127">
        <v>1.0640512170726411</v>
      </c>
      <c r="CY120" s="127">
        <v>4.1097780593175957E-3</v>
      </c>
      <c r="CZ120" s="127">
        <v>7.1370039959797002E-2</v>
      </c>
      <c r="DB120" s="133">
        <v>0.44340505144995324</v>
      </c>
      <c r="DC120" s="128">
        <v>0.57178352317407743</v>
      </c>
      <c r="DD120" s="128">
        <v>0.46928463034624884</v>
      </c>
      <c r="DE120" s="128">
        <v>-0.44916569735752354</v>
      </c>
      <c r="DF120" s="128">
        <v>-0.24653723041946479</v>
      </c>
      <c r="DG120" s="128"/>
      <c r="DH120" s="128"/>
      <c r="DI120" s="128">
        <v>16.830289396640556</v>
      </c>
      <c r="DJ120" s="128">
        <v>2.6068270249484327</v>
      </c>
      <c r="DK120" s="128"/>
      <c r="DL120" s="128"/>
      <c r="DM120" s="128">
        <v>17.387443093178067</v>
      </c>
      <c r="DN120" s="128">
        <v>2.1897347009567159</v>
      </c>
      <c r="DO120" s="128"/>
      <c r="DP120" s="128"/>
      <c r="DQ120" s="128"/>
      <c r="DR120" s="128"/>
      <c r="DS120" s="128"/>
      <c r="DT120" s="128"/>
    </row>
    <row r="121" spans="1:124" s="125" customFormat="1" x14ac:dyDescent="0.2">
      <c r="A121" s="124">
        <v>302</v>
      </c>
      <c r="B121" s="124" t="s">
        <v>11</v>
      </c>
      <c r="C121" s="124">
        <v>32</v>
      </c>
      <c r="D121" s="124" t="s">
        <v>14</v>
      </c>
      <c r="E121" s="124">
        <v>2</v>
      </c>
      <c r="F121" s="124" t="s">
        <v>15</v>
      </c>
      <c r="G121" s="117">
        <v>21</v>
      </c>
      <c r="H121" s="117">
        <v>22</v>
      </c>
      <c r="I121" s="118"/>
      <c r="J121" s="118">
        <v>389.71</v>
      </c>
      <c r="K121" s="118">
        <v>389.71</v>
      </c>
      <c r="L121" s="118"/>
      <c r="M121" s="119">
        <v>286850</v>
      </c>
      <c r="N121" s="119">
        <v>29486</v>
      </c>
      <c r="O121" s="119">
        <v>29552</v>
      </c>
      <c r="P121" s="119">
        <v>24183</v>
      </c>
      <c r="Q121" s="119">
        <v>232158</v>
      </c>
      <c r="R121" s="119">
        <v>3708</v>
      </c>
      <c r="S121" s="119"/>
      <c r="T121" s="119">
        <v>14226</v>
      </c>
      <c r="U121" s="119">
        <v>9644</v>
      </c>
      <c r="V121" s="119"/>
      <c r="W121" s="119"/>
      <c r="X121" s="119"/>
      <c r="Y121" s="119"/>
      <c r="Z121" s="119">
        <v>44361</v>
      </c>
      <c r="AA121" s="119">
        <v>6772</v>
      </c>
      <c r="AB121" s="119">
        <v>4311</v>
      </c>
      <c r="AC121" s="119"/>
      <c r="AD121" s="119"/>
      <c r="AE121" s="119"/>
      <c r="AF121" s="119">
        <v>142452</v>
      </c>
      <c r="AG121" s="119">
        <v>11946</v>
      </c>
      <c r="AH121" s="119">
        <v>5905</v>
      </c>
      <c r="AI121" s="119">
        <v>2592</v>
      </c>
      <c r="AJ121" s="119">
        <v>5728</v>
      </c>
      <c r="AK121" s="120">
        <v>9904</v>
      </c>
      <c r="AL121" s="119">
        <v>27516</v>
      </c>
      <c r="AM121" s="119">
        <v>30842</v>
      </c>
      <c r="AN121" s="119">
        <v>23491</v>
      </c>
      <c r="AO121" s="121"/>
      <c r="AP121" s="122">
        <f t="shared" si="34"/>
        <v>0.47339904973619368</v>
      </c>
      <c r="AQ121" s="122">
        <f t="shared" si="35"/>
        <v>4.8661824579122909E-2</v>
      </c>
      <c r="AR121" s="122">
        <f t="shared" si="36"/>
        <v>4.8770746793808599E-2</v>
      </c>
      <c r="AS121" s="122">
        <f t="shared" si="37"/>
        <v>3.9910089662786724E-2</v>
      </c>
      <c r="AT121" s="122">
        <f t="shared" si="38"/>
        <v>0.38313884116665592</v>
      </c>
      <c r="AU121" s="122">
        <f t="shared" si="39"/>
        <v>6.1194480614321289E-3</v>
      </c>
      <c r="AV121" s="123">
        <f t="shared" si="40"/>
        <v>5.936974421681266E-2</v>
      </c>
      <c r="AW121" s="123">
        <f t="shared" si="41"/>
        <v>4.0247561733933734E-2</v>
      </c>
      <c r="AX121" s="123">
        <f t="shared" si="42"/>
        <v>0</v>
      </c>
      <c r="AY121" s="123">
        <f t="shared" si="43"/>
        <v>0</v>
      </c>
      <c r="AZ121" s="123">
        <f t="shared" si="44"/>
        <v>0</v>
      </c>
      <c r="BA121" s="123">
        <f t="shared" si="45"/>
        <v>0</v>
      </c>
      <c r="BB121" s="123">
        <f t="shared" si="46"/>
        <v>0.18513294131885466</v>
      </c>
      <c r="BC121" s="123">
        <f t="shared" si="47"/>
        <v>2.8261767737681385E-2</v>
      </c>
      <c r="BD121" s="123">
        <f t="shared" si="48"/>
        <v>1.799121097417963E-2</v>
      </c>
      <c r="BE121" s="123">
        <f t="shared" si="49"/>
        <v>0</v>
      </c>
      <c r="BF121" s="123">
        <f t="shared" si="50"/>
        <v>0</v>
      </c>
      <c r="BG121" s="123">
        <f t="shared" si="51"/>
        <v>0</v>
      </c>
      <c r="BH121" s="123">
        <f t="shared" si="52"/>
        <v>0.59449872087539701</v>
      </c>
      <c r="BI121" s="123">
        <f t="shared" si="53"/>
        <v>4.9854559567977227E-2</v>
      </c>
      <c r="BJ121" s="123">
        <f t="shared" si="54"/>
        <v>2.46434935751637E-2</v>
      </c>
      <c r="BK121" s="123">
        <f t="shared" si="55"/>
        <v>2.5901092202692034E-2</v>
      </c>
      <c r="BL121" s="123">
        <f t="shared" si="56"/>
        <v>5.7238216102245359E-2</v>
      </c>
      <c r="BM121" s="123">
        <f t="shared" si="57"/>
        <v>0.27495927972580014</v>
      </c>
      <c r="BN121" s="123">
        <f t="shared" si="58"/>
        <v>0.30819501763712492</v>
      </c>
      <c r="BO121" s="123">
        <f t="shared" si="59"/>
        <v>0.23473864079222168</v>
      </c>
      <c r="BP121" s="123"/>
      <c r="BQ121" s="123">
        <f t="shared" si="60"/>
        <v>0.66080364435343786</v>
      </c>
      <c r="BR121" s="123">
        <f t="shared" si="61"/>
        <v>0.48364927170700134</v>
      </c>
      <c r="BS121" s="123">
        <f t="shared" si="62"/>
        <v>0.71820018727514667</v>
      </c>
      <c r="BT121" s="123">
        <f t="shared" si="63"/>
        <v>0.65508725943298618</v>
      </c>
      <c r="BU121" s="123">
        <f t="shared" si="64"/>
        <v>0.73845525132815681</v>
      </c>
      <c r="BV121" s="123">
        <f t="shared" si="65"/>
        <v>0.90772882032627622</v>
      </c>
      <c r="BW121" s="123">
        <f t="shared" si="66"/>
        <v>0.41266578831796225</v>
      </c>
      <c r="BX121" s="118">
        <v>1.8046083998831561</v>
      </c>
      <c r="BY121" s="118">
        <v>2.5308972290652583</v>
      </c>
      <c r="BZ121" s="118">
        <v>0.72628882918210214</v>
      </c>
      <c r="CA121" s="141"/>
      <c r="CB121" s="141">
        <v>20.788116648042401</v>
      </c>
      <c r="CC121" s="141">
        <v>26.951550945888702</v>
      </c>
      <c r="CD121" s="141">
        <v>34.510167967846598</v>
      </c>
      <c r="CE121" s="141"/>
      <c r="CF121" s="126">
        <v>239617</v>
      </c>
      <c r="CG121" s="127">
        <v>6.1210244095555165E-2</v>
      </c>
      <c r="CH121" s="127">
        <v>4.5726531598216102E-2</v>
      </c>
      <c r="CI121" s="127">
        <v>5.2876633344985109E-2</v>
      </c>
      <c r="CJ121" s="127">
        <v>3.4528212218087086E-2</v>
      </c>
      <c r="CK121" s="127">
        <v>1.7227894422634585E-3</v>
      </c>
      <c r="CL121" s="127">
        <v>0</v>
      </c>
      <c r="CM121" s="124"/>
      <c r="CN121" s="127">
        <v>0.16066234227749696</v>
      </c>
      <c r="CO121" s="127">
        <v>0.23691121161500375</v>
      </c>
      <c r="CP121" s="127">
        <v>0.24739376843766919</v>
      </c>
      <c r="CQ121" s="127">
        <v>0.26276124962163505</v>
      </c>
      <c r="CR121" s="127">
        <v>5.9027652535040788E-3</v>
      </c>
      <c r="CS121" s="127">
        <v>4.0305731300242717E-2</v>
      </c>
      <c r="CT121" s="124"/>
      <c r="CU121" s="127">
        <v>0.1755025577681715</v>
      </c>
      <c r="CV121" s="127">
        <v>0.597755836511904</v>
      </c>
      <c r="CW121" s="127">
        <v>0.66325640185672718</v>
      </c>
      <c r="CX121" s="127">
        <v>0.92377837848902122</v>
      </c>
      <c r="CY121" s="127">
        <v>4.4956524601176785E-3</v>
      </c>
      <c r="CZ121" s="127">
        <v>7.3488491856526422E-2</v>
      </c>
      <c r="DB121" s="133">
        <v>0.48967551622418881</v>
      </c>
      <c r="DC121" s="128">
        <v>0.60443717099237626</v>
      </c>
      <c r="DD121" s="128">
        <v>0.49141679903798635</v>
      </c>
      <c r="DE121" s="128">
        <v>-0.45843942974060264</v>
      </c>
      <c r="DF121" s="128">
        <v>-0.21883216364252275</v>
      </c>
      <c r="DG121" s="128"/>
      <c r="DH121" s="128"/>
      <c r="DI121" s="128">
        <v>18.213549939874145</v>
      </c>
      <c r="DJ121" s="128">
        <v>0.99151176037624211</v>
      </c>
      <c r="DK121" s="128"/>
      <c r="DL121" s="128"/>
      <c r="DM121" s="128">
        <v>18.549381949494283</v>
      </c>
      <c r="DN121" s="128">
        <v>0.83286987871609652</v>
      </c>
      <c r="DO121" s="128"/>
      <c r="DP121" s="128"/>
      <c r="DQ121" s="128"/>
      <c r="DR121" s="128"/>
      <c r="DS121" s="128"/>
      <c r="DT121" s="128"/>
    </row>
    <row r="122" spans="1:124" s="125" customFormat="1" x14ac:dyDescent="0.2">
      <c r="A122" s="124">
        <v>302</v>
      </c>
      <c r="B122" s="124" t="s">
        <v>11</v>
      </c>
      <c r="C122" s="124">
        <v>32</v>
      </c>
      <c r="D122" s="124" t="s">
        <v>14</v>
      </c>
      <c r="E122" s="124">
        <v>2</v>
      </c>
      <c r="F122" s="124" t="s">
        <v>15</v>
      </c>
      <c r="G122" s="117">
        <v>41</v>
      </c>
      <c r="H122" s="117">
        <v>42</v>
      </c>
      <c r="I122" s="124"/>
      <c r="J122" s="118">
        <v>389.91</v>
      </c>
      <c r="K122" s="118">
        <v>389.91</v>
      </c>
      <c r="L122" s="118"/>
      <c r="M122" s="119">
        <v>572469</v>
      </c>
      <c r="N122" s="119">
        <v>54177</v>
      </c>
      <c r="O122" s="119">
        <v>50510</v>
      </c>
      <c r="P122" s="119">
        <v>38258</v>
      </c>
      <c r="Q122" s="119">
        <v>489227</v>
      </c>
      <c r="R122" s="119">
        <v>6233</v>
      </c>
      <c r="S122" s="119"/>
      <c r="T122" s="119">
        <v>23162</v>
      </c>
      <c r="U122" s="119">
        <v>15338</v>
      </c>
      <c r="V122" s="119"/>
      <c r="W122" s="119"/>
      <c r="X122" s="119"/>
      <c r="Y122" s="119"/>
      <c r="Z122" s="119">
        <v>69384</v>
      </c>
      <c r="AA122" s="119">
        <v>10363</v>
      </c>
      <c r="AB122" s="119">
        <v>6877</v>
      </c>
      <c r="AC122" s="119">
        <v>1997</v>
      </c>
      <c r="AD122" s="119">
        <v>2126</v>
      </c>
      <c r="AE122" s="119"/>
      <c r="AF122" s="119">
        <v>224147</v>
      </c>
      <c r="AG122" s="119">
        <v>18871</v>
      </c>
      <c r="AH122" s="119">
        <v>9182</v>
      </c>
      <c r="AI122" s="119">
        <v>3887</v>
      </c>
      <c r="AJ122" s="119">
        <v>8532</v>
      </c>
      <c r="AK122" s="129">
        <v>15966</v>
      </c>
      <c r="AL122" s="119">
        <v>49060</v>
      </c>
      <c r="AM122" s="119">
        <v>50914</v>
      </c>
      <c r="AN122" s="119">
        <v>34395</v>
      </c>
      <c r="AO122" s="121"/>
      <c r="AP122" s="122">
        <f t="shared" si="34"/>
        <v>0.47277338517467549</v>
      </c>
      <c r="AQ122" s="122">
        <f t="shared" si="35"/>
        <v>4.4742062345049939E-2</v>
      </c>
      <c r="AR122" s="122">
        <f t="shared" si="36"/>
        <v>4.1713671282065684E-2</v>
      </c>
      <c r="AS122" s="122">
        <f t="shared" si="37"/>
        <v>3.1595360045719043E-2</v>
      </c>
      <c r="AT122" s="122">
        <f t="shared" si="38"/>
        <v>0.40402799961019892</v>
      </c>
      <c r="AU122" s="122">
        <f t="shared" si="39"/>
        <v>5.14752154229094E-3</v>
      </c>
      <c r="AV122" s="123">
        <f t="shared" si="40"/>
        <v>6.0721410838202948E-2</v>
      </c>
      <c r="AW122" s="123">
        <f t="shared" si="41"/>
        <v>4.0210042286346462E-2</v>
      </c>
      <c r="AX122" s="123">
        <f t="shared" si="42"/>
        <v>0</v>
      </c>
      <c r="AY122" s="123">
        <f t="shared" si="43"/>
        <v>0</v>
      </c>
      <c r="AZ122" s="123">
        <f t="shared" si="44"/>
        <v>0</v>
      </c>
      <c r="BA122" s="123">
        <f t="shared" si="45"/>
        <v>0</v>
      </c>
      <c r="BB122" s="123">
        <f t="shared" si="46"/>
        <v>0.18189682970373341</v>
      </c>
      <c r="BC122" s="123">
        <f t="shared" si="47"/>
        <v>2.7167601265706637E-2</v>
      </c>
      <c r="BD122" s="123">
        <f t="shared" si="48"/>
        <v>1.8028716964611072E-2</v>
      </c>
      <c r="BE122" s="123">
        <f t="shared" si="49"/>
        <v>5.2353275815513033E-3</v>
      </c>
      <c r="BF122" s="123">
        <f t="shared" si="50"/>
        <v>5.57351348942317E-3</v>
      </c>
      <c r="BG122" s="123">
        <f t="shared" si="51"/>
        <v>0</v>
      </c>
      <c r="BH122" s="123">
        <f t="shared" si="52"/>
        <v>0.58762292009112671</v>
      </c>
      <c r="BI122" s="123">
        <f t="shared" si="53"/>
        <v>4.9472141608139529E-2</v>
      </c>
      <c r="BJ122" s="123">
        <f t="shared" si="54"/>
        <v>2.4071496171158772E-2</v>
      </c>
      <c r="BK122" s="123">
        <f t="shared" si="55"/>
        <v>2.3882669550364354E-2</v>
      </c>
      <c r="BL122" s="123">
        <f t="shared" si="56"/>
        <v>5.2422674711527825E-2</v>
      </c>
      <c r="BM122" s="123">
        <f t="shared" si="57"/>
        <v>0.3014365238335156</v>
      </c>
      <c r="BN122" s="123">
        <f t="shared" si="58"/>
        <v>0.31282794892905857</v>
      </c>
      <c r="BO122" s="123">
        <f t="shared" si="59"/>
        <v>0.21133121152168302</v>
      </c>
      <c r="BP122" s="123"/>
      <c r="BQ122" s="123">
        <f t="shared" si="60"/>
        <v>0.63682982745445038</v>
      </c>
      <c r="BR122" s="123">
        <f t="shared" si="61"/>
        <v>0.41171879978980808</v>
      </c>
      <c r="BS122" s="123">
        <f t="shared" si="62"/>
        <v>0.7129348775544242</v>
      </c>
      <c r="BT122" s="123">
        <f t="shared" si="63"/>
        <v>0.65464640151404518</v>
      </c>
      <c r="BU122" s="123">
        <f t="shared" si="64"/>
        <v>0.73471611056521557</v>
      </c>
      <c r="BV122" s="123">
        <f t="shared" si="65"/>
        <v>0.91539499141619207</v>
      </c>
      <c r="BW122" s="123">
        <f t="shared" si="66"/>
        <v>0.38561146239741689</v>
      </c>
      <c r="BX122" s="118">
        <v>1.844215005029425</v>
      </c>
      <c r="BY122" s="118">
        <v>2.4460744335904812</v>
      </c>
      <c r="BZ122" s="118">
        <v>0.60185942856105612</v>
      </c>
      <c r="CA122" s="141"/>
      <c r="CB122" s="141">
        <v>19.0572755431592</v>
      </c>
      <c r="CC122" s="141">
        <v>25.287902381343599</v>
      </c>
      <c r="CD122" s="141">
        <v>32.4024929150373</v>
      </c>
      <c r="CE122" s="141"/>
      <c r="CF122" s="126">
        <v>381447</v>
      </c>
      <c r="CG122" s="127">
        <v>4.8825148035456942E-2</v>
      </c>
      <c r="CH122" s="127">
        <v>3.9617379582756518E-2</v>
      </c>
      <c r="CI122" s="127">
        <v>4.9248145644446642E-2</v>
      </c>
      <c r="CJ122" s="127">
        <v>3.4743901285221389E-2</v>
      </c>
      <c r="CK122" s="127">
        <v>1.3014336002857569E-3</v>
      </c>
      <c r="CL122" s="127">
        <v>0</v>
      </c>
      <c r="CM122" s="124"/>
      <c r="CN122" s="127">
        <v>0.12815440881392703</v>
      </c>
      <c r="CO122" s="127">
        <v>0.20525942095132621</v>
      </c>
      <c r="CP122" s="127">
        <v>0.2304171723652742</v>
      </c>
      <c r="CQ122" s="127">
        <v>0.26440265313398503</v>
      </c>
      <c r="CR122" s="127">
        <v>4.4590806322893049E-3</v>
      </c>
      <c r="CS122" s="127">
        <v>3.8170335833194284E-2</v>
      </c>
      <c r="CT122" s="124"/>
      <c r="CU122" s="127">
        <v>0.13999189988942631</v>
      </c>
      <c r="CV122" s="127">
        <v>0.51789451430477884</v>
      </c>
      <c r="CW122" s="127">
        <v>0.61774257950841427</v>
      </c>
      <c r="CX122" s="127">
        <v>0.92954898993674517</v>
      </c>
      <c r="CY122" s="127">
        <v>3.3961162190067188E-3</v>
      </c>
      <c r="CZ122" s="127">
        <v>6.9595075527675285E-2</v>
      </c>
      <c r="DB122" s="133">
        <v>0.42410373760488179</v>
      </c>
      <c r="DC122" s="128">
        <v>0.60394252891029621</v>
      </c>
      <c r="DD122" s="128">
        <v>0.48655820422291324</v>
      </c>
      <c r="DE122" s="128">
        <v>-0.47488598441070456</v>
      </c>
      <c r="DF122" s="128">
        <v>-0.21921583370215209</v>
      </c>
      <c r="DG122" s="128"/>
      <c r="DH122" s="128"/>
      <c r="DI122" s="128">
        <v>17.909887763932076</v>
      </c>
      <c r="DJ122" s="128">
        <v>1.4862135507893939</v>
      </c>
      <c r="DK122" s="128"/>
      <c r="DL122" s="128"/>
      <c r="DM122" s="128">
        <v>18.294305721702944</v>
      </c>
      <c r="DN122" s="128">
        <v>1.2484193826631211</v>
      </c>
      <c r="DO122" s="128"/>
      <c r="DP122" s="128"/>
      <c r="DQ122" s="128"/>
      <c r="DR122" s="128"/>
      <c r="DS122" s="128"/>
      <c r="DT122" s="128"/>
    </row>
    <row r="123" spans="1:124" s="125" customFormat="1" x14ac:dyDescent="0.2">
      <c r="A123" s="124">
        <v>302</v>
      </c>
      <c r="B123" s="124" t="s">
        <v>11</v>
      </c>
      <c r="C123" s="124">
        <v>32</v>
      </c>
      <c r="D123" s="124" t="s">
        <v>14</v>
      </c>
      <c r="E123" s="124">
        <v>2</v>
      </c>
      <c r="F123" s="124" t="s">
        <v>15</v>
      </c>
      <c r="G123" s="117">
        <v>61</v>
      </c>
      <c r="H123" s="117">
        <v>62</v>
      </c>
      <c r="I123" s="124"/>
      <c r="J123" s="118">
        <v>390.11</v>
      </c>
      <c r="K123" s="118">
        <v>390.11</v>
      </c>
      <c r="L123" s="118"/>
      <c r="M123" s="119">
        <v>110868</v>
      </c>
      <c r="N123" s="119">
        <v>10746</v>
      </c>
      <c r="O123" s="119">
        <v>10569</v>
      </c>
      <c r="P123" s="119">
        <v>8115</v>
      </c>
      <c r="Q123" s="119">
        <v>103231</v>
      </c>
      <c r="R123" s="119">
        <v>1469</v>
      </c>
      <c r="S123" s="119"/>
      <c r="T123" s="119">
        <v>4301</v>
      </c>
      <c r="U123" s="119">
        <v>2248</v>
      </c>
      <c r="V123" s="119"/>
      <c r="W123" s="119"/>
      <c r="X123" s="119"/>
      <c r="Y123" s="119"/>
      <c r="Z123" s="119">
        <v>13466</v>
      </c>
      <c r="AA123" s="119">
        <v>1521</v>
      </c>
      <c r="AB123" s="119">
        <v>1249</v>
      </c>
      <c r="AC123" s="119"/>
      <c r="AD123" s="119"/>
      <c r="AE123" s="119"/>
      <c r="AF123" s="119">
        <v>43263</v>
      </c>
      <c r="AG123" s="119">
        <v>4211</v>
      </c>
      <c r="AH123" s="119">
        <v>1974</v>
      </c>
      <c r="AI123" s="119"/>
      <c r="AJ123" s="119">
        <v>1741</v>
      </c>
      <c r="AK123" s="120">
        <v>3064</v>
      </c>
      <c r="AL123" s="119">
        <v>7260</v>
      </c>
      <c r="AM123" s="119">
        <v>9023</v>
      </c>
      <c r="AN123" s="119">
        <v>9014</v>
      </c>
      <c r="AO123" s="121"/>
      <c r="AP123" s="122">
        <f t="shared" si="34"/>
        <v>0.45252614307055566</v>
      </c>
      <c r="AQ123" s="122">
        <f t="shared" si="35"/>
        <v>4.3861582543530966E-2</v>
      </c>
      <c r="AR123" s="122">
        <f t="shared" si="36"/>
        <v>4.3139127666348295E-2</v>
      </c>
      <c r="AS123" s="122">
        <f t="shared" si="37"/>
        <v>3.3122719369137708E-2</v>
      </c>
      <c r="AT123" s="122">
        <f t="shared" si="38"/>
        <v>0.42135446003640847</v>
      </c>
      <c r="AU123" s="122">
        <f t="shared" si="39"/>
        <v>5.9959673140188904E-3</v>
      </c>
      <c r="AV123" s="123">
        <f t="shared" si="40"/>
        <v>5.9543421981642738E-2</v>
      </c>
      <c r="AW123" s="123">
        <f t="shared" si="41"/>
        <v>3.1121509559342682E-2</v>
      </c>
      <c r="AX123" s="123">
        <f t="shared" si="42"/>
        <v>0</v>
      </c>
      <c r="AY123" s="123">
        <f t="shared" si="43"/>
        <v>0</v>
      </c>
      <c r="AZ123" s="123">
        <f t="shared" si="44"/>
        <v>0</v>
      </c>
      <c r="BA123" s="123">
        <f t="shared" si="45"/>
        <v>0</v>
      </c>
      <c r="BB123" s="123">
        <f t="shared" si="46"/>
        <v>0.18642448742264617</v>
      </c>
      <c r="BC123" s="123">
        <f t="shared" si="47"/>
        <v>2.1056857668932484E-2</v>
      </c>
      <c r="BD123" s="123">
        <f t="shared" si="48"/>
        <v>1.7291265764955075E-2</v>
      </c>
      <c r="BE123" s="123">
        <f t="shared" si="49"/>
        <v>0</v>
      </c>
      <c r="BF123" s="123">
        <f t="shared" si="50"/>
        <v>0</v>
      </c>
      <c r="BG123" s="123">
        <f t="shared" si="51"/>
        <v>0</v>
      </c>
      <c r="BH123" s="123">
        <f t="shared" si="52"/>
        <v>0.59893677405064172</v>
      </c>
      <c r="BI123" s="123">
        <f t="shared" si="53"/>
        <v>5.829745407223845E-2</v>
      </c>
      <c r="BJ123" s="123">
        <f t="shared" si="54"/>
        <v>2.7328229479600737E-2</v>
      </c>
      <c r="BK123" s="123">
        <f t="shared" si="55"/>
        <v>0</v>
      </c>
      <c r="BL123" s="123">
        <f t="shared" si="56"/>
        <v>5.7836688592120128E-2</v>
      </c>
      <c r="BM123" s="123">
        <f t="shared" si="57"/>
        <v>0.24117998804066176</v>
      </c>
      <c r="BN123" s="123">
        <f t="shared" si="58"/>
        <v>0.29974752508138996</v>
      </c>
      <c r="BO123" s="123">
        <f t="shared" si="59"/>
        <v>0.29944854162514117</v>
      </c>
      <c r="BP123" s="123"/>
      <c r="BQ123" s="123">
        <f t="shared" si="60"/>
        <v>0.65222175474934452</v>
      </c>
      <c r="BR123" s="123">
        <f t="shared" si="61"/>
        <v>0.38563946914241504</v>
      </c>
      <c r="BS123" s="123">
        <f t="shared" si="62"/>
        <v>0.72224818882916564</v>
      </c>
      <c r="BT123" s="123">
        <f t="shared" si="63"/>
        <v>0.66764919211716234</v>
      </c>
      <c r="BU123" s="123">
        <f t="shared" si="64"/>
        <v>0.83812180381218027</v>
      </c>
      <c r="BV123" s="123">
        <f t="shared" si="65"/>
        <v>0.9356091426880685</v>
      </c>
      <c r="BW123" s="123">
        <f t="shared" si="66"/>
        <v>0.4997505128347286</v>
      </c>
      <c r="BX123" s="118">
        <v>1.9209218034432936</v>
      </c>
      <c r="BY123" s="118">
        <v>2.5000947305058081</v>
      </c>
      <c r="BZ123" s="118">
        <v>0.57917292706251455</v>
      </c>
      <c r="CA123" s="141"/>
      <c r="CB123" s="141">
        <v>20.193280817894699</v>
      </c>
      <c r="CC123" s="141">
        <v>26.355480905027601</v>
      </c>
      <c r="CD123" s="141">
        <v>33.719332842278199</v>
      </c>
      <c r="CE123" s="141"/>
      <c r="CF123" s="126">
        <v>72233</v>
      </c>
      <c r="CG123" s="127">
        <v>4.7740919396850309E-2</v>
      </c>
      <c r="CH123" s="127">
        <v>3.7822942447887586E-2</v>
      </c>
      <c r="CI123" s="127">
        <v>4.4569196228498441E-2</v>
      </c>
      <c r="CJ123" s="127">
        <v>3.1017998451016635E-2</v>
      </c>
      <c r="CK123" s="127">
        <v>1.1679486444285147E-3</v>
      </c>
      <c r="CL123" s="127">
        <v>0</v>
      </c>
      <c r="CM123" s="124"/>
      <c r="CN123" s="127">
        <v>0.12530856633744633</v>
      </c>
      <c r="CO123" s="127">
        <v>0.195962361652708</v>
      </c>
      <c r="CP123" s="127">
        <v>0.20852578376667616</v>
      </c>
      <c r="CQ123" s="127">
        <v>0.23604836480591496</v>
      </c>
      <c r="CR123" s="127">
        <v>4.0017233139948271E-3</v>
      </c>
      <c r="CS123" s="127">
        <v>3.0669222126412522E-2</v>
      </c>
      <c r="CT123" s="124"/>
      <c r="CU123" s="127">
        <v>0.1368831898672295</v>
      </c>
      <c r="CV123" s="127">
        <v>0.4944369015549972</v>
      </c>
      <c r="CW123" s="127">
        <v>0.55905232338253386</v>
      </c>
      <c r="CX123" s="127">
        <v>0.8298650428835489</v>
      </c>
      <c r="CY123" s="127">
        <v>3.0477846379866509E-3</v>
      </c>
      <c r="CZ123" s="127">
        <v>5.5918471338325393E-2</v>
      </c>
      <c r="DB123" s="133">
        <v>0.48148148148148145</v>
      </c>
      <c r="DC123" s="128">
        <v>0.6181376432270641</v>
      </c>
      <c r="DD123" s="128">
        <v>0.49722289415717796</v>
      </c>
      <c r="DE123" s="128">
        <v>-0.46603835182117864</v>
      </c>
      <c r="DF123" s="128">
        <v>-0.2090964376318232</v>
      </c>
      <c r="DG123" s="128"/>
      <c r="DH123" s="128"/>
      <c r="DI123" s="128">
        <v>18.576430884823623</v>
      </c>
      <c r="DJ123" s="128">
        <v>1.0008656466695296</v>
      </c>
      <c r="DK123" s="128"/>
      <c r="DL123" s="128"/>
      <c r="DM123" s="128">
        <v>18.854201943251844</v>
      </c>
      <c r="DN123" s="128">
        <v>0.84072714320247921</v>
      </c>
      <c r="DO123" s="128"/>
      <c r="DP123" s="128"/>
      <c r="DQ123" s="128"/>
      <c r="DR123" s="128"/>
      <c r="DS123" s="128"/>
      <c r="DT123" s="128"/>
    </row>
    <row r="124" spans="1:124" s="125" customFormat="1" x14ac:dyDescent="0.2">
      <c r="A124" s="124">
        <v>302</v>
      </c>
      <c r="B124" s="124" t="s">
        <v>11</v>
      </c>
      <c r="C124" s="124">
        <v>32</v>
      </c>
      <c r="D124" s="124" t="s">
        <v>14</v>
      </c>
      <c r="E124" s="124">
        <v>2</v>
      </c>
      <c r="F124" s="124" t="s">
        <v>15</v>
      </c>
      <c r="G124" s="117">
        <v>81</v>
      </c>
      <c r="H124" s="117">
        <v>82</v>
      </c>
      <c r="I124" s="124"/>
      <c r="J124" s="118">
        <v>390.31</v>
      </c>
      <c r="K124" s="118">
        <v>390.31</v>
      </c>
      <c r="L124" s="118"/>
      <c r="M124" s="119">
        <v>96292</v>
      </c>
      <c r="N124" s="119">
        <v>10042</v>
      </c>
      <c r="O124" s="119">
        <v>10201</v>
      </c>
      <c r="P124" s="119">
        <v>6304</v>
      </c>
      <c r="Q124" s="119">
        <v>94000</v>
      </c>
      <c r="R124" s="119">
        <v>1856</v>
      </c>
      <c r="S124" s="119"/>
      <c r="T124" s="119">
        <v>3681</v>
      </c>
      <c r="U124" s="119">
        <v>2509</v>
      </c>
      <c r="V124" s="119"/>
      <c r="W124" s="119"/>
      <c r="X124" s="119"/>
      <c r="Y124" s="119"/>
      <c r="Z124" s="119">
        <v>10725</v>
      </c>
      <c r="AA124" s="119">
        <v>1831</v>
      </c>
      <c r="AB124" s="119">
        <v>1035</v>
      </c>
      <c r="AC124" s="119"/>
      <c r="AD124" s="119"/>
      <c r="AE124" s="119"/>
      <c r="AF124" s="119">
        <v>38009</v>
      </c>
      <c r="AG124" s="119">
        <v>3209</v>
      </c>
      <c r="AH124" s="119">
        <v>1569</v>
      </c>
      <c r="AI124" s="119"/>
      <c r="AJ124" s="119">
        <v>1432</v>
      </c>
      <c r="AK124" s="129">
        <v>3772</v>
      </c>
      <c r="AL124" s="119">
        <v>8832</v>
      </c>
      <c r="AM124" s="119">
        <v>8498</v>
      </c>
      <c r="AN124" s="119">
        <v>5959</v>
      </c>
      <c r="AO124" s="121"/>
      <c r="AP124" s="122">
        <f t="shared" si="34"/>
        <v>0.44030270468003385</v>
      </c>
      <c r="AQ124" s="122">
        <f t="shared" si="35"/>
        <v>4.591783076887903E-2</v>
      </c>
      <c r="AR124" s="122">
        <f t="shared" si="36"/>
        <v>4.6644870710350034E-2</v>
      </c>
      <c r="AS124" s="122">
        <f t="shared" si="37"/>
        <v>2.8825533276938202E-2</v>
      </c>
      <c r="AT124" s="122">
        <f t="shared" si="38"/>
        <v>0.42982235533505569</v>
      </c>
      <c r="AU124" s="122">
        <f t="shared" si="39"/>
        <v>8.4867052287432264E-3</v>
      </c>
      <c r="AV124" s="123">
        <f t="shared" si="40"/>
        <v>5.883199079401611E-2</v>
      </c>
      <c r="AW124" s="123">
        <f t="shared" si="41"/>
        <v>4.0100370796573331E-2</v>
      </c>
      <c r="AX124" s="123">
        <f t="shared" si="42"/>
        <v>0</v>
      </c>
      <c r="AY124" s="123">
        <f t="shared" si="43"/>
        <v>0</v>
      </c>
      <c r="AZ124" s="123">
        <f t="shared" si="44"/>
        <v>0</v>
      </c>
      <c r="BA124" s="123">
        <f t="shared" si="45"/>
        <v>0</v>
      </c>
      <c r="BB124" s="123">
        <f t="shared" si="46"/>
        <v>0.17141350210970463</v>
      </c>
      <c r="BC124" s="123">
        <f t="shared" si="47"/>
        <v>2.9264160593274517E-2</v>
      </c>
      <c r="BD124" s="123">
        <f t="shared" si="48"/>
        <v>1.6542002301495974E-2</v>
      </c>
      <c r="BE124" s="123">
        <f t="shared" si="49"/>
        <v>0</v>
      </c>
      <c r="BF124" s="123">
        <f t="shared" si="50"/>
        <v>0</v>
      </c>
      <c r="BG124" s="123">
        <f t="shared" si="51"/>
        <v>0</v>
      </c>
      <c r="BH124" s="123">
        <f t="shared" si="52"/>
        <v>0.60748305843242556</v>
      </c>
      <c r="BI124" s="123">
        <f t="shared" si="53"/>
        <v>5.1288198440097174E-2</v>
      </c>
      <c r="BJ124" s="123">
        <f t="shared" si="54"/>
        <v>2.5076716532412734E-2</v>
      </c>
      <c r="BK124" s="123">
        <f t="shared" si="55"/>
        <v>0</v>
      </c>
      <c r="BL124" s="123">
        <f t="shared" si="56"/>
        <v>5.0257958094970696E-2</v>
      </c>
      <c r="BM124" s="123">
        <f t="shared" si="57"/>
        <v>0.30997087003825502</v>
      </c>
      <c r="BN124" s="123">
        <f t="shared" si="58"/>
        <v>0.2982486926613554</v>
      </c>
      <c r="BO124" s="123">
        <f t="shared" si="59"/>
        <v>0.20913908679324747</v>
      </c>
      <c r="BP124" s="123"/>
      <c r="BQ124" s="123">
        <f t="shared" si="60"/>
        <v>0.64644579797908674</v>
      </c>
      <c r="BR124" s="123">
        <f t="shared" si="61"/>
        <v>0.37647175881396966</v>
      </c>
      <c r="BS124" s="123">
        <f t="shared" si="62"/>
        <v>0.73481830047399876</v>
      </c>
      <c r="BT124" s="123">
        <f t="shared" si="63"/>
        <v>0.66970310985816228</v>
      </c>
      <c r="BU124" s="123">
        <f t="shared" si="64"/>
        <v>0.80625084562305505</v>
      </c>
      <c r="BV124" s="123">
        <f t="shared" si="65"/>
        <v>0.94207354071437244</v>
      </c>
      <c r="BW124" s="123">
        <f t="shared" si="66"/>
        <v>0.41218786746904612</v>
      </c>
      <c r="BX124" s="118">
        <v>1.9534602985893597</v>
      </c>
      <c r="BY124" s="118">
        <v>2.4796387390424997</v>
      </c>
      <c r="BZ124" s="118">
        <v>0.52617844045314</v>
      </c>
      <c r="CA124" s="141"/>
      <c r="CB124" s="141">
        <v>19.757143728066399</v>
      </c>
      <c r="CC124" s="141">
        <v>25.955589764884799</v>
      </c>
      <c r="CD124" s="141">
        <v>33.227202330388799</v>
      </c>
      <c r="CE124" s="141"/>
      <c r="CF124" s="126">
        <v>62568</v>
      </c>
      <c r="CG124" s="127">
        <v>4.7612765216632748E-2</v>
      </c>
      <c r="CH124" s="127">
        <v>3.5058921461860189E-2</v>
      </c>
      <c r="CI124" s="127">
        <v>3.9998395720419563E-2</v>
      </c>
      <c r="CJ124" s="127">
        <v>3.4586188972081218E-2</v>
      </c>
      <c r="CK124" s="127">
        <v>1.1110219728510638E-3</v>
      </c>
      <c r="CL124" s="127">
        <v>0</v>
      </c>
      <c r="CM124" s="124"/>
      <c r="CN124" s="127">
        <v>0.12497219207410792</v>
      </c>
      <c r="CO124" s="127">
        <v>0.18164184492332205</v>
      </c>
      <c r="CP124" s="127">
        <v>0.18714039118517792</v>
      </c>
      <c r="CQ124" s="127">
        <v>0.26320245532994924</v>
      </c>
      <c r="CR124" s="127">
        <v>3.8066763914042551E-3</v>
      </c>
      <c r="CS124" s="127">
        <v>2.1026316883189653E-2</v>
      </c>
      <c r="CT124" s="124"/>
      <c r="CU124" s="127">
        <v>0.13651574505877953</v>
      </c>
      <c r="CV124" s="127">
        <v>0.45830449398127865</v>
      </c>
      <c r="CW124" s="127">
        <v>0.50171862971081271</v>
      </c>
      <c r="CX124" s="127">
        <v>0.92532950634517763</v>
      </c>
      <c r="CY124" s="127">
        <v>2.8992333845106379E-3</v>
      </c>
      <c r="CZ124" s="127">
        <v>3.8336789017241385E-2</v>
      </c>
      <c r="DB124" s="133">
        <v>0.55545475164436375</v>
      </c>
      <c r="DC124" s="128">
        <v>0.5976151943395418</v>
      </c>
      <c r="DD124" s="128">
        <v>0.49158589068469344</v>
      </c>
      <c r="DE124" s="128">
        <v>-0.46671589844230527</v>
      </c>
      <c r="DF124" s="128">
        <v>-0.22404320502689917</v>
      </c>
      <c r="DG124" s="128"/>
      <c r="DH124" s="128"/>
      <c r="DI124" s="128">
        <v>18.224118167793335</v>
      </c>
      <c r="DJ124" s="128">
        <v>1.8412556550718333</v>
      </c>
      <c r="DK124" s="128"/>
      <c r="DL124" s="128"/>
      <c r="DM124" s="128">
        <v>18.558259260946404</v>
      </c>
      <c r="DN124" s="128">
        <v>1.5466547502603332</v>
      </c>
      <c r="DO124" s="128"/>
      <c r="DP124" s="128"/>
      <c r="DQ124" s="128"/>
      <c r="DR124" s="128"/>
      <c r="DS124" s="128"/>
      <c r="DT124" s="128"/>
    </row>
    <row r="125" spans="1:124" s="125" customFormat="1" x14ac:dyDescent="0.2">
      <c r="A125" s="124">
        <v>302</v>
      </c>
      <c r="B125" s="124" t="s">
        <v>11</v>
      </c>
      <c r="C125" s="124">
        <v>32</v>
      </c>
      <c r="D125" s="124" t="s">
        <v>14</v>
      </c>
      <c r="E125" s="124">
        <v>2</v>
      </c>
      <c r="F125" s="124" t="s">
        <v>15</v>
      </c>
      <c r="G125" s="117">
        <v>101</v>
      </c>
      <c r="H125" s="117">
        <v>102</v>
      </c>
      <c r="I125" s="124"/>
      <c r="J125" s="118">
        <v>390.51</v>
      </c>
      <c r="K125" s="118">
        <v>390.51</v>
      </c>
      <c r="L125" s="118"/>
      <c r="M125" s="119">
        <v>206369</v>
      </c>
      <c r="N125" s="119">
        <v>23395</v>
      </c>
      <c r="O125" s="119">
        <v>23488</v>
      </c>
      <c r="P125" s="119">
        <v>19817</v>
      </c>
      <c r="Q125" s="119">
        <v>159776</v>
      </c>
      <c r="R125" s="119">
        <v>2282</v>
      </c>
      <c r="S125" s="119"/>
      <c r="T125" s="119">
        <v>8965</v>
      </c>
      <c r="U125" s="119">
        <v>5785</v>
      </c>
      <c r="V125" s="119"/>
      <c r="W125" s="119"/>
      <c r="X125" s="119"/>
      <c r="Y125" s="119"/>
      <c r="Z125" s="119">
        <v>30080</v>
      </c>
      <c r="AA125" s="119">
        <v>3112</v>
      </c>
      <c r="AB125" s="119"/>
      <c r="AC125" s="119"/>
      <c r="AD125" s="119"/>
      <c r="AE125" s="119"/>
      <c r="AF125" s="119">
        <v>103953</v>
      </c>
      <c r="AG125" s="119"/>
      <c r="AH125" s="119"/>
      <c r="AI125" s="119">
        <v>1316</v>
      </c>
      <c r="AJ125" s="119">
        <v>3653</v>
      </c>
      <c r="AK125" s="129">
        <v>6462</v>
      </c>
      <c r="AL125" s="119">
        <v>18026</v>
      </c>
      <c r="AM125" s="119">
        <v>18548</v>
      </c>
      <c r="AN125" s="119">
        <v>19050</v>
      </c>
      <c r="AO125" s="121"/>
      <c r="AP125" s="122">
        <f t="shared" si="34"/>
        <v>0.47427302833425644</v>
      </c>
      <c r="AQ125" s="122">
        <f t="shared" si="35"/>
        <v>5.3765912021088096E-2</v>
      </c>
      <c r="AR125" s="122">
        <f t="shared" si="36"/>
        <v>5.3979642724997529E-2</v>
      </c>
      <c r="AS125" s="122">
        <f t="shared" si="37"/>
        <v>4.5543025369604737E-2</v>
      </c>
      <c r="AT125" s="122">
        <f t="shared" si="38"/>
        <v>0.36719394567563035</v>
      </c>
      <c r="AU125" s="122">
        <f t="shared" si="39"/>
        <v>5.2444458744228695E-3</v>
      </c>
      <c r="AV125" s="123">
        <f t="shared" si="40"/>
        <v>5.9021034267092397E-2</v>
      </c>
      <c r="AW125" s="123">
        <f t="shared" si="41"/>
        <v>3.8085519602356892E-2</v>
      </c>
      <c r="AX125" s="123">
        <f t="shared" si="42"/>
        <v>0</v>
      </c>
      <c r="AY125" s="123">
        <f t="shared" si="43"/>
        <v>0</v>
      </c>
      <c r="AZ125" s="123">
        <f t="shared" si="44"/>
        <v>0</v>
      </c>
      <c r="BA125" s="123">
        <f t="shared" si="45"/>
        <v>0</v>
      </c>
      <c r="BB125" s="123">
        <f t="shared" si="46"/>
        <v>0.19803153494190065</v>
      </c>
      <c r="BC125" s="123">
        <f t="shared" si="47"/>
        <v>2.0487836992659401E-2</v>
      </c>
      <c r="BD125" s="123">
        <f t="shared" si="48"/>
        <v>0</v>
      </c>
      <c r="BE125" s="123">
        <f t="shared" si="49"/>
        <v>0</v>
      </c>
      <c r="BF125" s="123">
        <f t="shared" si="50"/>
        <v>0</v>
      </c>
      <c r="BG125" s="123">
        <f t="shared" si="51"/>
        <v>0</v>
      </c>
      <c r="BH125" s="123">
        <f t="shared" si="52"/>
        <v>0.68437407419599061</v>
      </c>
      <c r="BI125" s="123">
        <f t="shared" si="53"/>
        <v>0</v>
      </c>
      <c r="BJ125" s="123">
        <f t="shared" si="54"/>
        <v>0</v>
      </c>
      <c r="BK125" s="123">
        <f t="shared" si="55"/>
        <v>1.9625680411602415E-2</v>
      </c>
      <c r="BL125" s="123">
        <f t="shared" si="56"/>
        <v>5.4477667586309744E-2</v>
      </c>
      <c r="BM125" s="123">
        <f t="shared" si="57"/>
        <v>0.26882409961971515</v>
      </c>
      <c r="BN125" s="123">
        <f t="shared" si="58"/>
        <v>0.27660875400790397</v>
      </c>
      <c r="BO125" s="123">
        <f t="shared" si="59"/>
        <v>0.28409514577585565</v>
      </c>
      <c r="BP125" s="123"/>
      <c r="BQ125" s="123">
        <f t="shared" si="60"/>
        <v>0.66085355600011597</v>
      </c>
      <c r="BR125" s="123">
        <f t="shared" si="61"/>
        <v>0.48735686027894798</v>
      </c>
      <c r="BS125" s="123">
        <f t="shared" si="62"/>
        <v>0.7269542231359879</v>
      </c>
      <c r="BT125" s="123">
        <f t="shared" si="63"/>
        <v>0.68437407419599072</v>
      </c>
      <c r="BU125" s="123">
        <f t="shared" si="64"/>
        <v>0.79312211166160129</v>
      </c>
      <c r="BV125" s="123">
        <f t="shared" si="65"/>
        <v>0.91799382766986293</v>
      </c>
      <c r="BW125" s="123">
        <f t="shared" si="66"/>
        <v>0.48954103921467851</v>
      </c>
      <c r="BX125" s="118">
        <v>1.7723745021568418</v>
      </c>
      <c r="BY125" s="118">
        <v>2.5310778045068654</v>
      </c>
      <c r="BZ125" s="118">
        <v>0.75870330235002359</v>
      </c>
      <c r="CA125" s="141"/>
      <c r="CB125" s="141">
        <v>20.768766361407501</v>
      </c>
      <c r="CC125" s="141">
        <v>26.971265496628401</v>
      </c>
      <c r="CD125" s="141">
        <v>34.5189612336194</v>
      </c>
      <c r="CE125" s="141"/>
      <c r="CF125" s="126">
        <v>151895</v>
      </c>
      <c r="CG125" s="127">
        <v>5.3933717696698635E-2</v>
      </c>
      <c r="CH125" s="127">
        <v>3.6533133540286387E-2</v>
      </c>
      <c r="CI125" s="127">
        <v>4.2172610749531672E-2</v>
      </c>
      <c r="CJ125" s="127">
        <v>2.6709896828480597E-2</v>
      </c>
      <c r="CK125" s="127">
        <v>1.586829123867164E-3</v>
      </c>
      <c r="CL125" s="127">
        <v>0</v>
      </c>
      <c r="CM125" s="124"/>
      <c r="CN125" s="127">
        <v>0.14156318996796999</v>
      </c>
      <c r="CO125" s="127">
        <v>0.18927980383842702</v>
      </c>
      <c r="CP125" s="127">
        <v>0.19731288545001704</v>
      </c>
      <c r="CQ125" s="127">
        <v>0.20326351748498764</v>
      </c>
      <c r="CR125" s="127">
        <v>5.4369266410787594E-3</v>
      </c>
      <c r="CS125" s="127">
        <v>4.1516118455521472E-2</v>
      </c>
      <c r="CT125" s="124"/>
      <c r="CU125" s="127">
        <v>0.1546392363824024</v>
      </c>
      <c r="CV125" s="127">
        <v>0.47757599442829668</v>
      </c>
      <c r="CW125" s="127">
        <v>0.52899082814415876</v>
      </c>
      <c r="CX125" s="127">
        <v>0.7146047709037695</v>
      </c>
      <c r="CY125" s="127">
        <v>4.1408613725465648E-3</v>
      </c>
      <c r="CZ125" s="127">
        <v>7.5695362287467149E-2</v>
      </c>
      <c r="DB125" s="133">
        <v>0.47473139673696779</v>
      </c>
      <c r="DC125" s="128">
        <v>0.62922748240561099</v>
      </c>
      <c r="DD125" s="128">
        <v>0.50199842595013955</v>
      </c>
      <c r="DE125" s="128">
        <v>-0.45989373554117008</v>
      </c>
      <c r="DF125" s="128">
        <v>-0.20156091209335428</v>
      </c>
      <c r="DG125" s="128"/>
      <c r="DH125" s="128"/>
      <c r="DI125" s="128">
        <v>18.874901621883719</v>
      </c>
      <c r="DJ125" s="128">
        <v>2.4208637878660038</v>
      </c>
      <c r="DK125" s="128"/>
      <c r="DL125" s="128"/>
      <c r="DM125" s="128">
        <v>19.104917362382327</v>
      </c>
      <c r="DN125" s="128">
        <v>2.0335255818074591</v>
      </c>
      <c r="DO125" s="128"/>
      <c r="DP125" s="128"/>
      <c r="DQ125" s="128"/>
      <c r="DR125" s="128"/>
      <c r="DS125" s="128"/>
      <c r="DT125" s="128"/>
    </row>
    <row r="126" spans="1:124" s="125" customFormat="1" x14ac:dyDescent="0.2">
      <c r="A126" s="124">
        <v>302</v>
      </c>
      <c r="B126" s="124" t="s">
        <v>11</v>
      </c>
      <c r="C126" s="124">
        <v>32</v>
      </c>
      <c r="D126" s="124" t="s">
        <v>14</v>
      </c>
      <c r="E126" s="124">
        <v>2</v>
      </c>
      <c r="F126" s="124" t="s">
        <v>15</v>
      </c>
      <c r="G126" s="117">
        <v>121</v>
      </c>
      <c r="H126" s="117">
        <v>122</v>
      </c>
      <c r="I126" s="124"/>
      <c r="J126" s="118">
        <v>390.71</v>
      </c>
      <c r="K126" s="118">
        <v>390.71</v>
      </c>
      <c r="L126" s="118"/>
      <c r="M126" s="119">
        <v>33024</v>
      </c>
      <c r="N126" s="119">
        <v>3892</v>
      </c>
      <c r="O126" s="119">
        <v>3604</v>
      </c>
      <c r="P126" s="119">
        <v>1994</v>
      </c>
      <c r="Q126" s="119">
        <v>31629</v>
      </c>
      <c r="R126" s="119">
        <v>925</v>
      </c>
      <c r="S126" s="119"/>
      <c r="T126" s="119">
        <v>1441</v>
      </c>
      <c r="U126" s="119">
        <v>900</v>
      </c>
      <c r="V126" s="119"/>
      <c r="W126" s="119"/>
      <c r="X126" s="119"/>
      <c r="Y126" s="119"/>
      <c r="Z126" s="119">
        <v>4134</v>
      </c>
      <c r="AA126" s="119"/>
      <c r="AB126" s="119"/>
      <c r="AC126" s="119"/>
      <c r="AD126" s="119"/>
      <c r="AE126" s="119"/>
      <c r="AF126" s="119">
        <v>17837</v>
      </c>
      <c r="AG126" s="119">
        <v>1302</v>
      </c>
      <c r="AH126" s="119"/>
      <c r="AI126" s="119"/>
      <c r="AJ126" s="119">
        <v>700</v>
      </c>
      <c r="AK126" s="120">
        <v>2013</v>
      </c>
      <c r="AL126" s="119">
        <v>3499</v>
      </c>
      <c r="AM126" s="119">
        <v>3435</v>
      </c>
      <c r="AN126" s="119">
        <v>2594</v>
      </c>
      <c r="AO126" s="121"/>
      <c r="AP126" s="122">
        <f t="shared" si="34"/>
        <v>0.43992113816806094</v>
      </c>
      <c r="AQ126" s="122">
        <f t="shared" si="35"/>
        <v>5.1846325997762031E-2</v>
      </c>
      <c r="AR126" s="122">
        <f t="shared" si="36"/>
        <v>4.8009804443970801E-2</v>
      </c>
      <c r="AS126" s="122">
        <f t="shared" si="37"/>
        <v>2.6562583257846221E-2</v>
      </c>
      <c r="AT126" s="122">
        <f t="shared" si="38"/>
        <v>0.42133798689188467</v>
      </c>
      <c r="AU126" s="122">
        <f t="shared" si="39"/>
        <v>1.2322161240475303E-2</v>
      </c>
      <c r="AV126" s="123">
        <f t="shared" si="40"/>
        <v>5.6258296244241432E-2</v>
      </c>
      <c r="AW126" s="123">
        <f t="shared" si="41"/>
        <v>3.5137034434293744E-2</v>
      </c>
      <c r="AX126" s="123">
        <f t="shared" si="42"/>
        <v>0</v>
      </c>
      <c r="AY126" s="123">
        <f t="shared" si="43"/>
        <v>0</v>
      </c>
      <c r="AZ126" s="123">
        <f t="shared" si="44"/>
        <v>0</v>
      </c>
      <c r="BA126" s="123">
        <f t="shared" si="45"/>
        <v>0</v>
      </c>
      <c r="BB126" s="123">
        <f t="shared" si="46"/>
        <v>0.16139611150152261</v>
      </c>
      <c r="BC126" s="123">
        <f t="shared" si="47"/>
        <v>0</v>
      </c>
      <c r="BD126" s="123">
        <f t="shared" si="48"/>
        <v>0</v>
      </c>
      <c r="BE126" s="123">
        <f t="shared" si="49"/>
        <v>0</v>
      </c>
      <c r="BF126" s="123">
        <f t="shared" si="50"/>
        <v>0</v>
      </c>
      <c r="BG126" s="123">
        <f t="shared" si="51"/>
        <v>0</v>
      </c>
      <c r="BH126" s="123">
        <f t="shared" si="52"/>
        <v>0.69637698133833059</v>
      </c>
      <c r="BI126" s="123">
        <f t="shared" si="53"/>
        <v>5.0831576481611622E-2</v>
      </c>
      <c r="BJ126" s="123">
        <f t="shared" si="54"/>
        <v>0</v>
      </c>
      <c r="BK126" s="123">
        <f t="shared" si="55"/>
        <v>0</v>
      </c>
      <c r="BL126" s="123">
        <f t="shared" si="56"/>
        <v>5.7184870517114614E-2</v>
      </c>
      <c r="BM126" s="123">
        <f t="shared" si="57"/>
        <v>0.28584265991340579</v>
      </c>
      <c r="BN126" s="123">
        <f t="shared" si="58"/>
        <v>0.28061432889469817</v>
      </c>
      <c r="BO126" s="123">
        <f t="shared" si="59"/>
        <v>0.2119107916019933</v>
      </c>
      <c r="BP126" s="123"/>
      <c r="BQ126" s="123">
        <f t="shared" si="60"/>
        <v>0.62630820931349018</v>
      </c>
      <c r="BR126" s="123">
        <f t="shared" si="61"/>
        <v>0.43460074006542609</v>
      </c>
      <c r="BS126" s="123">
        <f t="shared" si="62"/>
        <v>0.77441935744921908</v>
      </c>
      <c r="BT126" s="123">
        <f t="shared" si="63"/>
        <v>0.73367061533399147</v>
      </c>
      <c r="BU126" s="123">
        <f t="shared" si="64"/>
        <v>0.78749241044323015</v>
      </c>
      <c r="BV126" s="123">
        <f t="shared" si="65"/>
        <v>0.93156042236996461</v>
      </c>
      <c r="BW126" s="123">
        <f t="shared" si="66"/>
        <v>0.43025377342842919</v>
      </c>
      <c r="BX126" s="118">
        <v>1.9252277934672564</v>
      </c>
      <c r="BY126" s="118">
        <v>2.410052429366135</v>
      </c>
      <c r="BZ126" s="118">
        <v>0.48482463589887859</v>
      </c>
      <c r="CA126" s="141"/>
      <c r="CB126" s="141">
        <v>18.332303196621101</v>
      </c>
      <c r="CC126" s="141">
        <v>24.571220337902801</v>
      </c>
      <c r="CD126" s="141">
        <v>31.4948608320103</v>
      </c>
      <c r="CE126" s="141"/>
      <c r="CF126" s="126">
        <v>25614</v>
      </c>
      <c r="CG126" s="127">
        <v>5.6834110677688961E-2</v>
      </c>
      <c r="CH126" s="127">
        <v>3.7031479987153136E-2</v>
      </c>
      <c r="CI126" s="127">
        <v>4.6347431399001111E-2</v>
      </c>
      <c r="CJ126" s="127">
        <v>4.4762969879638917E-2</v>
      </c>
      <c r="CK126" s="127">
        <v>1.3517306855733663E-3</v>
      </c>
      <c r="CL126" s="127">
        <v>0</v>
      </c>
      <c r="CM126" s="124"/>
      <c r="CN126" s="127">
        <v>0.14917603217659883</v>
      </c>
      <c r="CO126" s="127">
        <v>0.19186175913669068</v>
      </c>
      <c r="CP126" s="127">
        <v>0.21684560808546061</v>
      </c>
      <c r="CQ126" s="127">
        <v>0.34064821624874625</v>
      </c>
      <c r="CR126" s="127">
        <v>4.6314127119415722E-3</v>
      </c>
      <c r="CS126" s="127">
        <v>1.7271282059027029E-2</v>
      </c>
      <c r="CT126" s="124"/>
      <c r="CU126" s="127">
        <v>0.16295526900436047</v>
      </c>
      <c r="CV126" s="127">
        <v>0.48409058206063721</v>
      </c>
      <c r="CW126" s="127">
        <v>0.5813575608046615</v>
      </c>
      <c r="CX126" s="127">
        <v>1.1976022236710131</v>
      </c>
      <c r="CY126" s="127">
        <v>3.527367438489993E-3</v>
      </c>
      <c r="CZ126" s="127">
        <v>3.1490322343783787E-2</v>
      </c>
      <c r="DB126" s="133">
        <v>0.43629069117871111</v>
      </c>
      <c r="DC126" s="128">
        <v>0.60790537223457575</v>
      </c>
      <c r="DD126" s="128">
        <v>0.47976418224647621</v>
      </c>
      <c r="DE126" s="128">
        <v>-0.48155351169357352</v>
      </c>
      <c r="DF126" s="128">
        <v>-0.21625935727797629</v>
      </c>
      <c r="DG126" s="128"/>
      <c r="DH126" s="128"/>
      <c r="DI126" s="128">
        <v>17.485261390404759</v>
      </c>
      <c r="DJ126" s="128">
        <v>1.8016818266447348</v>
      </c>
      <c r="DK126" s="128"/>
      <c r="DL126" s="128"/>
      <c r="DM126" s="128">
        <v>17.937619567940001</v>
      </c>
      <c r="DN126" s="128">
        <v>1.5134127343815691</v>
      </c>
      <c r="DO126" s="128"/>
      <c r="DP126" s="128"/>
      <c r="DQ126" s="128"/>
      <c r="DR126" s="128"/>
      <c r="DS126" s="128"/>
      <c r="DT126" s="128"/>
    </row>
    <row r="131" spans="1:10" x14ac:dyDescent="0.2">
      <c r="H131" s="11"/>
      <c r="I131" s="12"/>
    </row>
    <row r="132" spans="1:10" x14ac:dyDescent="0.2">
      <c r="H132" s="11"/>
      <c r="I132" s="12"/>
      <c r="J132" s="10"/>
    </row>
    <row r="133" spans="1:10" x14ac:dyDescent="0.2">
      <c r="H133" s="11"/>
      <c r="I133" s="12"/>
    </row>
    <row r="134" spans="1:10" x14ac:dyDescent="0.2">
      <c r="H134" s="11"/>
      <c r="I134" s="12"/>
    </row>
    <row r="135" spans="1:10" x14ac:dyDescent="0.2">
      <c r="H135" s="11"/>
      <c r="I135" s="12"/>
    </row>
    <row r="136" spans="1:10" x14ac:dyDescent="0.2">
      <c r="H136" s="13"/>
      <c r="I136" s="12"/>
    </row>
    <row r="137" spans="1:10" x14ac:dyDescent="0.2">
      <c r="H137" s="13"/>
      <c r="I137" s="12"/>
    </row>
    <row r="138" spans="1:10" x14ac:dyDescent="0.2">
      <c r="H138" s="13"/>
      <c r="I138" s="12"/>
    </row>
    <row r="139" spans="1:10" x14ac:dyDescent="0.2">
      <c r="H139" s="13"/>
      <c r="I139" s="12"/>
    </row>
    <row r="140" spans="1:10" x14ac:dyDescent="0.2">
      <c r="H140" s="13"/>
      <c r="I140" s="12"/>
    </row>
    <row r="141" spans="1:10" x14ac:dyDescent="0.2">
      <c r="A141" s="8"/>
      <c r="B141" s="8"/>
      <c r="C141" s="8"/>
      <c r="D141" s="8"/>
      <c r="E141" s="8"/>
      <c r="F141" s="8"/>
      <c r="H141" s="13"/>
      <c r="I141" s="12"/>
    </row>
    <row r="142" spans="1:10" x14ac:dyDescent="0.2">
      <c r="H142" s="13"/>
      <c r="I142" s="12"/>
      <c r="J142" s="10"/>
    </row>
    <row r="143" spans="1:10" x14ac:dyDescent="0.2">
      <c r="H143" s="13"/>
      <c r="I143" s="12"/>
    </row>
    <row r="144" spans="1:10" x14ac:dyDescent="0.2">
      <c r="H144" s="13"/>
      <c r="I144" s="12"/>
    </row>
    <row r="145" spans="1:12" x14ac:dyDescent="0.2">
      <c r="H145" s="13"/>
      <c r="I145" s="12"/>
    </row>
    <row r="146" spans="1:12" x14ac:dyDescent="0.2">
      <c r="H146" s="13"/>
      <c r="I146" s="12"/>
    </row>
    <row r="147" spans="1:12" x14ac:dyDescent="0.2">
      <c r="H147" s="13"/>
      <c r="I147" s="12"/>
    </row>
    <row r="148" spans="1:12" x14ac:dyDescent="0.2">
      <c r="H148" s="13"/>
      <c r="I148" s="12"/>
    </row>
    <row r="149" spans="1:12" x14ac:dyDescent="0.2">
      <c r="H149" s="13"/>
      <c r="I149" s="12"/>
    </row>
    <row r="150" spans="1:12" x14ac:dyDescent="0.2">
      <c r="H150" s="13"/>
      <c r="I150" s="12"/>
    </row>
    <row r="151" spans="1:12" x14ac:dyDescent="0.2">
      <c r="H151" s="13"/>
      <c r="I151" s="12"/>
    </row>
    <row r="152" spans="1:12" x14ac:dyDescent="0.2">
      <c r="H152" s="13"/>
      <c r="I152" s="12"/>
    </row>
    <row r="153" spans="1:12" x14ac:dyDescent="0.2">
      <c r="A153" s="4" t="s">
        <v>85</v>
      </c>
      <c r="H153" s="13"/>
      <c r="I153" s="12"/>
    </row>
    <row r="154" spans="1:12" x14ac:dyDescent="0.2">
      <c r="A154" s="4" t="s">
        <v>86</v>
      </c>
      <c r="H154" s="13"/>
      <c r="I154" s="12"/>
    </row>
    <row r="155" spans="1:12" x14ac:dyDescent="0.2">
      <c r="A155" s="4" t="s">
        <v>87</v>
      </c>
      <c r="H155" s="13"/>
      <c r="I155" s="12"/>
    </row>
    <row r="156" spans="1:12" x14ac:dyDescent="0.2">
      <c r="A156" s="4" t="s">
        <v>88</v>
      </c>
      <c r="H156" s="13"/>
      <c r="I156" s="12"/>
    </row>
    <row r="157" spans="1:12" x14ac:dyDescent="0.2">
      <c r="A157" s="4" t="s">
        <v>89</v>
      </c>
      <c r="H157" s="13"/>
      <c r="I157" s="12"/>
    </row>
    <row r="158" spans="1:12" x14ac:dyDescent="0.2">
      <c r="H158" s="13"/>
      <c r="I158" s="12"/>
    </row>
    <row r="159" spans="1:12" x14ac:dyDescent="0.2">
      <c r="H159" s="11"/>
      <c r="I159" s="12"/>
    </row>
    <row r="160" spans="1:12" x14ac:dyDescent="0.2">
      <c r="A160" s="8"/>
      <c r="B160" s="14"/>
      <c r="C160" s="8"/>
      <c r="D160" s="8"/>
      <c r="E160" s="8"/>
      <c r="F160" s="8"/>
      <c r="G160" s="9"/>
      <c r="H160" s="11"/>
      <c r="I160" s="12"/>
      <c r="J160" s="8"/>
      <c r="K160" s="8"/>
      <c r="L160" s="8"/>
    </row>
    <row r="161" spans="8:9" x14ac:dyDescent="0.2">
      <c r="H161" s="11"/>
      <c r="I161" s="12"/>
    </row>
    <row r="162" spans="8:9" x14ac:dyDescent="0.2">
      <c r="H162" s="11"/>
      <c r="I162" s="12"/>
    </row>
    <row r="163" spans="8:9" x14ac:dyDescent="0.2">
      <c r="H163" s="13"/>
      <c r="I163" s="12"/>
    </row>
    <row r="164" spans="8:9" x14ac:dyDescent="0.2">
      <c r="H164" s="13"/>
      <c r="I164" s="12"/>
    </row>
    <row r="165" spans="8:9" x14ac:dyDescent="0.2">
      <c r="H165" s="13"/>
      <c r="I165" s="12"/>
    </row>
    <row r="166" spans="8:9" x14ac:dyDescent="0.2">
      <c r="H166" s="13"/>
      <c r="I166" s="12"/>
    </row>
    <row r="167" spans="8:9" x14ac:dyDescent="0.2">
      <c r="H167" s="13"/>
      <c r="I167" s="12"/>
    </row>
    <row r="168" spans="8:9" x14ac:dyDescent="0.2">
      <c r="H168" s="13"/>
      <c r="I168" s="12"/>
    </row>
    <row r="169" spans="8:9" x14ac:dyDescent="0.2">
      <c r="H169" s="13"/>
      <c r="I169" s="12"/>
    </row>
    <row r="170" spans="8:9" x14ac:dyDescent="0.2">
      <c r="H170" s="13"/>
      <c r="I170" s="12"/>
    </row>
    <row r="171" spans="8:9" x14ac:dyDescent="0.2">
      <c r="H171" s="13"/>
      <c r="I171" s="12"/>
    </row>
    <row r="172" spans="8:9" x14ac:dyDescent="0.2">
      <c r="H172" s="13"/>
      <c r="I172" s="12"/>
    </row>
    <row r="173" spans="8:9" x14ac:dyDescent="0.2">
      <c r="H173" s="13"/>
      <c r="I173" s="12"/>
    </row>
    <row r="174" spans="8:9" x14ac:dyDescent="0.2">
      <c r="H174" s="13"/>
      <c r="I174" s="12"/>
    </row>
    <row r="175" spans="8:9" x14ac:dyDescent="0.2">
      <c r="H175" s="13"/>
      <c r="I175" s="12"/>
    </row>
    <row r="176" spans="8:9" x14ac:dyDescent="0.2">
      <c r="H176" s="13"/>
      <c r="I176" s="12"/>
    </row>
    <row r="177" spans="9:9" x14ac:dyDescent="0.2">
      <c r="I177" s="7"/>
    </row>
    <row r="178" spans="9:9" x14ac:dyDescent="0.2">
      <c r="I178" s="7"/>
    </row>
    <row r="184" spans="9:9" x14ac:dyDescent="0.2">
      <c r="I184" s="7"/>
    </row>
    <row r="185" spans="9:9" x14ac:dyDescent="0.2">
      <c r="I185" s="6"/>
    </row>
    <row r="193" spans="6:6" x14ac:dyDescent="0.2">
      <c r="F193" s="4" t="s">
        <v>90</v>
      </c>
    </row>
    <row r="314" spans="7:7" x14ac:dyDescent="0.2">
      <c r="G314" s="5" t="s">
        <v>90</v>
      </c>
    </row>
  </sheetData>
  <mergeCells count="9">
    <mergeCell ref="A1:K1"/>
    <mergeCell ref="DB1:DT1"/>
    <mergeCell ref="M1:AN1"/>
    <mergeCell ref="AP1:BO1"/>
    <mergeCell ref="CB1:CD1"/>
    <mergeCell ref="BQ1:BZ1"/>
    <mergeCell ref="CG1:CL1"/>
    <mergeCell ref="CN1:CS1"/>
    <mergeCell ref="CU1:CZ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workbookViewId="0">
      <selection activeCell="G44" sqref="G44"/>
    </sheetView>
  </sheetViews>
  <sheetFormatPr baseColWidth="10" defaultRowHeight="16" x14ac:dyDescent="0.2"/>
  <sheetData>
    <row r="1" spans="1:10" ht="15" customHeight="1" x14ac:dyDescent="0.2">
      <c r="A1" s="110" t="s">
        <v>146</v>
      </c>
      <c r="B1" s="110"/>
      <c r="C1" s="110"/>
      <c r="D1" s="110"/>
      <c r="E1" s="110"/>
      <c r="F1" s="110"/>
    </row>
    <row r="2" spans="1:10" x14ac:dyDescent="0.2">
      <c r="A2" s="110"/>
      <c r="B2" s="110"/>
      <c r="C2" s="110"/>
      <c r="D2" s="110"/>
      <c r="E2" s="110"/>
      <c r="F2" s="110"/>
    </row>
    <row r="3" spans="1:10" x14ac:dyDescent="0.2">
      <c r="A3" s="101"/>
      <c r="B3" s="101"/>
      <c r="C3" s="101"/>
      <c r="D3" s="101"/>
      <c r="E3" s="101"/>
      <c r="F3" s="101"/>
    </row>
    <row r="4" spans="1:10" x14ac:dyDescent="0.2">
      <c r="A4" s="108" t="s">
        <v>148</v>
      </c>
      <c r="B4" s="108"/>
      <c r="C4" s="108"/>
      <c r="D4" s="108"/>
    </row>
    <row r="5" spans="1:10" x14ac:dyDescent="0.2">
      <c r="A5" s="31" t="s">
        <v>123</v>
      </c>
      <c r="B5" s="31" t="s">
        <v>124</v>
      </c>
      <c r="C5" s="31" t="s">
        <v>147</v>
      </c>
      <c r="D5" s="31" t="s">
        <v>125</v>
      </c>
      <c r="E5" s="31" t="s">
        <v>106</v>
      </c>
      <c r="F5" s="31" t="s">
        <v>160</v>
      </c>
    </row>
    <row r="6" spans="1:10" x14ac:dyDescent="0.2">
      <c r="A6" s="30">
        <v>7.3275930000000003E-2</v>
      </c>
      <c r="B6" s="30">
        <v>5.626865E-3</v>
      </c>
      <c r="C6" s="30">
        <v>6.5212830000000001E-3</v>
      </c>
      <c r="D6" s="30">
        <v>3.4847099999999998E-3</v>
      </c>
      <c r="E6" s="30">
        <v>1.669161E-3</v>
      </c>
      <c r="F6" s="30">
        <v>0</v>
      </c>
      <c r="J6" s="4"/>
    </row>
    <row r="7" spans="1:10" x14ac:dyDescent="0.2">
      <c r="A7" s="31"/>
      <c r="B7" s="31"/>
      <c r="C7" s="31"/>
      <c r="D7" s="31"/>
      <c r="E7" s="31"/>
      <c r="F7" s="31"/>
    </row>
    <row r="8" spans="1:10" x14ac:dyDescent="0.2">
      <c r="A8" s="109" t="s">
        <v>149</v>
      </c>
      <c r="B8" s="109"/>
      <c r="C8" s="109"/>
      <c r="D8" s="109"/>
      <c r="E8" s="31"/>
      <c r="F8" s="31"/>
    </row>
    <row r="9" spans="1:10" x14ac:dyDescent="0.2">
      <c r="A9" s="31" t="s">
        <v>123</v>
      </c>
      <c r="B9" s="31" t="s">
        <v>124</v>
      </c>
      <c r="C9" s="31" t="s">
        <v>147</v>
      </c>
      <c r="D9" s="31" t="s">
        <v>125</v>
      </c>
      <c r="E9" s="31" t="s">
        <v>106</v>
      </c>
      <c r="F9" s="31" t="s">
        <v>160</v>
      </c>
    </row>
    <row r="10" spans="1:10" x14ac:dyDescent="0.2">
      <c r="A10" s="30">
        <v>0.1923319</v>
      </c>
      <c r="B10" s="30">
        <v>2.9153040000000002E-2</v>
      </c>
      <c r="C10" s="29">
        <v>3.0511110000000001E-2</v>
      </c>
      <c r="D10" s="30">
        <v>2.6518799999999999E-2</v>
      </c>
      <c r="E10" s="31">
        <v>5.7190189999999997E-3</v>
      </c>
      <c r="F10" s="31">
        <v>6.2371889999999998E-4</v>
      </c>
    </row>
    <row r="11" spans="1:10" x14ac:dyDescent="0.2">
      <c r="A11" s="31"/>
      <c r="B11" s="31"/>
      <c r="C11" s="31"/>
      <c r="D11" s="31"/>
      <c r="E11" s="31"/>
      <c r="F11" s="31"/>
    </row>
    <row r="12" spans="1:10" x14ac:dyDescent="0.2">
      <c r="A12" s="109" t="s">
        <v>150</v>
      </c>
      <c r="B12" s="109"/>
      <c r="C12" s="109"/>
      <c r="D12" s="109"/>
      <c r="E12" s="31"/>
      <c r="F12" s="31"/>
    </row>
    <row r="13" spans="1:10" x14ac:dyDescent="0.2">
      <c r="A13" s="31" t="s">
        <v>123</v>
      </c>
      <c r="B13" s="31" t="s">
        <v>124</v>
      </c>
      <c r="C13" s="31" t="s">
        <v>147</v>
      </c>
      <c r="D13" s="31" t="s">
        <v>125</v>
      </c>
      <c r="E13" s="31" t="s">
        <v>106</v>
      </c>
      <c r="F13" s="31" t="s">
        <v>160</v>
      </c>
    </row>
    <row r="14" spans="1:10" x14ac:dyDescent="0.2">
      <c r="A14" s="30">
        <v>0.21009739999999999</v>
      </c>
      <c r="B14" s="30">
        <v>7.3556670000000005E-2</v>
      </c>
      <c r="C14" s="30">
        <v>8.1799510000000006E-2</v>
      </c>
      <c r="D14" s="30">
        <v>9.3230999999999994E-2</v>
      </c>
      <c r="E14" s="31">
        <v>4.3557079999999998E-3</v>
      </c>
      <c r="F14" s="31">
        <v>1.1372120000000001E-3</v>
      </c>
    </row>
  </sheetData>
  <mergeCells count="4">
    <mergeCell ref="A4:D4"/>
    <mergeCell ref="A8:D8"/>
    <mergeCell ref="A12:D12"/>
    <mergeCell ref="A1:F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71"/>
  <sheetViews>
    <sheetView tabSelected="1" workbookViewId="0">
      <selection activeCell="H17" sqref="H17"/>
    </sheetView>
  </sheetViews>
  <sheetFormatPr baseColWidth="10" defaultColWidth="11" defaultRowHeight="16" x14ac:dyDescent="0.2"/>
  <cols>
    <col min="1" max="1" width="26.1640625" style="34" customWidth="1"/>
    <col min="2" max="2" width="14.6640625" style="34" customWidth="1"/>
    <col min="3" max="3" width="21.6640625" style="34" customWidth="1"/>
    <col min="4" max="4" width="60.5" style="34" bestFit="1" customWidth="1"/>
    <col min="5" max="5" width="48.33203125" style="34" bestFit="1" customWidth="1"/>
    <col min="6" max="7" width="12.33203125" style="34" customWidth="1"/>
    <col min="8" max="8" width="11.1640625" style="34" customWidth="1"/>
    <col min="9" max="9" width="10.6640625" style="34" customWidth="1"/>
    <col min="10" max="10" width="11.1640625" style="34" bestFit="1" customWidth="1"/>
    <col min="11" max="11" width="11.1640625" style="34" customWidth="1"/>
    <col min="12" max="12" width="11.1640625" style="34" bestFit="1" customWidth="1"/>
    <col min="13" max="13" width="15.1640625" style="34" bestFit="1" customWidth="1"/>
    <col min="14" max="14" width="24.1640625" style="34" customWidth="1"/>
    <col min="15" max="15" width="11.33203125" style="34" bestFit="1" customWidth="1"/>
    <col min="16" max="28" width="11.1640625" style="34" bestFit="1" customWidth="1"/>
    <col min="29" max="30" width="11" style="34" bestFit="1" customWidth="1"/>
    <col min="31" max="16384" width="11" style="34"/>
  </cols>
  <sheetData>
    <row r="1" spans="1:29" ht="34" customHeight="1" thickBot="1" x14ac:dyDescent="0.3">
      <c r="A1" s="114" t="s">
        <v>248</v>
      </c>
      <c r="B1" s="114"/>
      <c r="C1" s="114"/>
      <c r="D1" s="114"/>
      <c r="E1" s="114"/>
      <c r="F1" s="89"/>
      <c r="G1" s="89"/>
      <c r="H1" s="89"/>
      <c r="I1" s="89"/>
      <c r="J1" s="89"/>
      <c r="K1" s="115" t="s">
        <v>249</v>
      </c>
      <c r="L1" s="115"/>
      <c r="M1" s="115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29" s="32" customFormat="1" ht="17" thickBot="1" x14ac:dyDescent="0.25">
      <c r="A2" s="35" t="s">
        <v>161</v>
      </c>
      <c r="B2" s="35"/>
      <c r="C2" s="36"/>
      <c r="D2" s="36"/>
      <c r="E2" s="36"/>
      <c r="F2" s="87" t="s">
        <v>162</v>
      </c>
      <c r="G2" s="88"/>
      <c r="H2" s="88"/>
      <c r="I2" s="88"/>
      <c r="J2" s="88"/>
      <c r="K2" s="88"/>
      <c r="L2" s="90"/>
      <c r="M2" s="88"/>
      <c r="N2" s="33"/>
      <c r="O2" s="111" t="s">
        <v>163</v>
      </c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3"/>
    </row>
    <row r="3" spans="1:29" s="32" customFormat="1" ht="17" thickBot="1" x14ac:dyDescent="0.25">
      <c r="A3" s="37" t="s">
        <v>164</v>
      </c>
      <c r="B3" s="38" t="s">
        <v>165</v>
      </c>
      <c r="C3" s="39" t="s">
        <v>166</v>
      </c>
      <c r="D3" s="39" t="s">
        <v>167</v>
      </c>
      <c r="E3" s="39" t="s">
        <v>168</v>
      </c>
      <c r="F3" s="40" t="s">
        <v>169</v>
      </c>
      <c r="G3" s="41" t="s">
        <v>170</v>
      </c>
      <c r="H3" s="41" t="s">
        <v>105</v>
      </c>
      <c r="I3" s="41" t="s">
        <v>171</v>
      </c>
      <c r="J3" s="41" t="s">
        <v>172</v>
      </c>
      <c r="K3" s="41" t="s">
        <v>106</v>
      </c>
      <c r="L3" s="91" t="s">
        <v>173</v>
      </c>
      <c r="M3" s="41" t="s">
        <v>174</v>
      </c>
      <c r="N3" s="74" t="s">
        <v>175</v>
      </c>
      <c r="O3" s="40" t="s">
        <v>176</v>
      </c>
      <c r="P3" s="41" t="s">
        <v>177</v>
      </c>
      <c r="Q3" s="41" t="s">
        <v>178</v>
      </c>
      <c r="R3" s="41" t="s">
        <v>179</v>
      </c>
      <c r="S3" s="41" t="s">
        <v>180</v>
      </c>
      <c r="T3" s="41" t="s">
        <v>181</v>
      </c>
      <c r="U3" s="41" t="s">
        <v>182</v>
      </c>
      <c r="V3" s="41" t="s">
        <v>183</v>
      </c>
      <c r="W3" s="41" t="s">
        <v>184</v>
      </c>
      <c r="X3" s="41" t="s">
        <v>185</v>
      </c>
      <c r="Y3" s="41" t="s">
        <v>186</v>
      </c>
      <c r="Z3" s="41" t="s">
        <v>187</v>
      </c>
      <c r="AA3" s="41" t="s">
        <v>188</v>
      </c>
      <c r="AB3" s="41" t="s">
        <v>189</v>
      </c>
      <c r="AC3" s="75" t="s">
        <v>190</v>
      </c>
    </row>
    <row r="4" spans="1:29" s="32" customFormat="1" x14ac:dyDescent="0.2">
      <c r="A4" s="42">
        <v>42.4</v>
      </c>
      <c r="B4" s="43">
        <v>48</v>
      </c>
      <c r="C4" s="44" t="s">
        <v>191</v>
      </c>
      <c r="D4" s="44" t="s">
        <v>192</v>
      </c>
      <c r="E4" s="44" t="s">
        <v>193</v>
      </c>
      <c r="F4" s="45">
        <v>1758190.49</v>
      </c>
      <c r="G4" s="46">
        <v>369916.35200000001</v>
      </c>
      <c r="H4" s="46">
        <v>187287.55600000001</v>
      </c>
      <c r="I4" s="46">
        <v>378781.80699999997</v>
      </c>
      <c r="J4" s="46">
        <v>562186.33100000001</v>
      </c>
      <c r="K4" s="46">
        <v>23957.365000000002</v>
      </c>
      <c r="L4" s="92" t="s">
        <v>194</v>
      </c>
      <c r="M4" s="46">
        <v>30256.233</v>
      </c>
      <c r="N4" s="76"/>
      <c r="O4" s="45">
        <v>2103540.452</v>
      </c>
      <c r="P4" s="46">
        <v>199635.111</v>
      </c>
      <c r="Q4" s="46">
        <v>138268.57</v>
      </c>
      <c r="R4" s="46">
        <v>202388.32800000001</v>
      </c>
      <c r="S4" s="46">
        <v>0</v>
      </c>
      <c r="T4" s="46">
        <v>38242.038999999997</v>
      </c>
      <c r="U4" s="46">
        <v>0</v>
      </c>
      <c r="V4" s="46">
        <v>20839.232</v>
      </c>
      <c r="W4" s="46">
        <v>0</v>
      </c>
      <c r="X4" s="46">
        <v>20746.666000000001</v>
      </c>
      <c r="Y4" s="46">
        <v>0</v>
      </c>
      <c r="Z4" s="46">
        <v>0</v>
      </c>
      <c r="AA4" s="46">
        <v>0</v>
      </c>
      <c r="AB4" s="46">
        <v>0</v>
      </c>
      <c r="AC4" s="77">
        <v>0</v>
      </c>
    </row>
    <row r="5" spans="1:29" s="32" customFormat="1" x14ac:dyDescent="0.2">
      <c r="A5" s="42">
        <v>41.5</v>
      </c>
      <c r="B5" s="47">
        <v>48</v>
      </c>
      <c r="C5" s="44" t="s">
        <v>195</v>
      </c>
      <c r="D5" s="44" t="s">
        <v>192</v>
      </c>
      <c r="E5" s="44" t="s">
        <v>193</v>
      </c>
      <c r="F5" s="45">
        <v>5205128.6710000001</v>
      </c>
      <c r="G5" s="46">
        <v>1021550.9840000001</v>
      </c>
      <c r="H5" s="46">
        <v>1059803.838</v>
      </c>
      <c r="I5" s="46">
        <v>1514643.0290000001</v>
      </c>
      <c r="J5" s="46">
        <v>2151641.54</v>
      </c>
      <c r="K5" s="46">
        <v>89058.474000000002</v>
      </c>
      <c r="L5" s="92" t="s">
        <v>194</v>
      </c>
      <c r="M5" s="46">
        <v>101195.429</v>
      </c>
      <c r="N5" s="76"/>
      <c r="O5" s="45">
        <v>4881252.5889999997</v>
      </c>
      <c r="P5" s="46">
        <v>592623.63199999998</v>
      </c>
      <c r="Q5" s="46">
        <v>439330.14399999997</v>
      </c>
      <c r="R5" s="46">
        <v>397659.93199999997</v>
      </c>
      <c r="S5" s="46">
        <v>0</v>
      </c>
      <c r="T5" s="46">
        <v>111205.33500000001</v>
      </c>
      <c r="U5" s="46">
        <v>0</v>
      </c>
      <c r="V5" s="46">
        <v>45527.521000000001</v>
      </c>
      <c r="W5" s="46">
        <v>0</v>
      </c>
      <c r="X5" s="46">
        <v>34580.822999999997</v>
      </c>
      <c r="Y5" s="46">
        <v>0</v>
      </c>
      <c r="Z5" s="46">
        <v>0</v>
      </c>
      <c r="AA5" s="46">
        <v>0</v>
      </c>
      <c r="AB5" s="46">
        <v>0</v>
      </c>
      <c r="AC5" s="77">
        <v>0</v>
      </c>
    </row>
    <row r="6" spans="1:29" s="32" customFormat="1" x14ac:dyDescent="0.2">
      <c r="A6" s="42">
        <v>36.1</v>
      </c>
      <c r="B6" s="47">
        <v>48</v>
      </c>
      <c r="C6" s="44" t="s">
        <v>196</v>
      </c>
      <c r="D6" s="44" t="s">
        <v>192</v>
      </c>
      <c r="E6" s="44" t="s">
        <v>193</v>
      </c>
      <c r="F6" s="45">
        <v>8683464.3110000007</v>
      </c>
      <c r="G6" s="46">
        <v>1718314.504</v>
      </c>
      <c r="H6" s="46">
        <v>1747066.227</v>
      </c>
      <c r="I6" s="46">
        <v>1833172.77</v>
      </c>
      <c r="J6" s="46">
        <v>1895134.068</v>
      </c>
      <c r="K6" s="46">
        <v>72394.898000000001</v>
      </c>
      <c r="L6" s="92" t="s">
        <v>194</v>
      </c>
      <c r="M6" s="46">
        <v>73634.002999999997</v>
      </c>
      <c r="N6" s="76"/>
      <c r="O6" s="45">
        <v>10723837.023</v>
      </c>
      <c r="P6" s="46">
        <v>957990.11899999995</v>
      </c>
      <c r="Q6" s="46">
        <v>630527.12100000004</v>
      </c>
      <c r="R6" s="46">
        <v>996223.58600000001</v>
      </c>
      <c r="S6" s="46">
        <v>0</v>
      </c>
      <c r="T6" s="46">
        <v>218395.26300000001</v>
      </c>
      <c r="U6" s="46">
        <v>0</v>
      </c>
      <c r="V6" s="46">
        <v>113022.514</v>
      </c>
      <c r="W6" s="46">
        <v>0</v>
      </c>
      <c r="X6" s="46">
        <v>112383.266</v>
      </c>
      <c r="Y6" s="46">
        <v>0</v>
      </c>
      <c r="Z6" s="46">
        <v>0</v>
      </c>
      <c r="AA6" s="46">
        <v>0</v>
      </c>
      <c r="AB6" s="46">
        <v>0</v>
      </c>
      <c r="AC6" s="77">
        <v>0</v>
      </c>
    </row>
    <row r="7" spans="1:29" s="32" customFormat="1" x14ac:dyDescent="0.2">
      <c r="A7" s="42">
        <v>28.1</v>
      </c>
      <c r="B7" s="47">
        <v>48</v>
      </c>
      <c r="C7" s="44" t="s">
        <v>197</v>
      </c>
      <c r="D7" s="44" t="s">
        <v>192</v>
      </c>
      <c r="E7" s="44" t="s">
        <v>193</v>
      </c>
      <c r="F7" s="45">
        <v>9753762.0319999997</v>
      </c>
      <c r="G7" s="46">
        <v>2052296.2150000001</v>
      </c>
      <c r="H7" s="46">
        <v>2073857.7620000001</v>
      </c>
      <c r="I7" s="46">
        <v>2859055.2119999998</v>
      </c>
      <c r="J7" s="46">
        <v>3204149.0090000001</v>
      </c>
      <c r="K7" s="46">
        <v>90257.625</v>
      </c>
      <c r="L7" s="92" t="s">
        <v>194</v>
      </c>
      <c r="M7" s="46">
        <v>366645.78700000001</v>
      </c>
      <c r="N7" s="76"/>
      <c r="O7" s="45">
        <v>14159715.563999999</v>
      </c>
      <c r="P7" s="46">
        <v>1183424.5649999999</v>
      </c>
      <c r="Q7" s="46">
        <v>1061764.564</v>
      </c>
      <c r="R7" s="46">
        <v>954598.72600000002</v>
      </c>
      <c r="S7" s="46">
        <v>0</v>
      </c>
      <c r="T7" s="46">
        <v>163541.606</v>
      </c>
      <c r="U7" s="46">
        <v>0</v>
      </c>
      <c r="V7" s="46">
        <v>105276.274</v>
      </c>
      <c r="W7" s="46">
        <v>0</v>
      </c>
      <c r="X7" s="46">
        <v>78192.657000000007</v>
      </c>
      <c r="Y7" s="46">
        <v>0</v>
      </c>
      <c r="Z7" s="46">
        <v>0</v>
      </c>
      <c r="AA7" s="46">
        <v>0</v>
      </c>
      <c r="AB7" s="46">
        <v>0</v>
      </c>
      <c r="AC7" s="77">
        <v>0</v>
      </c>
    </row>
    <row r="8" spans="1:29" s="32" customFormat="1" x14ac:dyDescent="0.2">
      <c r="A8" s="42">
        <v>23.05</v>
      </c>
      <c r="B8" s="47">
        <v>48</v>
      </c>
      <c r="C8" s="44" t="s">
        <v>198</v>
      </c>
      <c r="D8" s="44" t="s">
        <v>192</v>
      </c>
      <c r="E8" s="44" t="s">
        <v>193</v>
      </c>
      <c r="F8" s="45">
        <v>11705348.169</v>
      </c>
      <c r="G8" s="46">
        <v>2827823.4980000001</v>
      </c>
      <c r="H8" s="46">
        <v>3056164.1740000001</v>
      </c>
      <c r="I8" s="46">
        <v>3474137.0819999999</v>
      </c>
      <c r="J8" s="46">
        <v>4146673.3110000002</v>
      </c>
      <c r="K8" s="46">
        <v>122683.55899999999</v>
      </c>
      <c r="L8" s="96">
        <v>20929</v>
      </c>
      <c r="M8" s="46">
        <v>129805.008</v>
      </c>
      <c r="N8" s="76">
        <f t="shared" ref="N8:N58" si="0">L8/(L8+K8)</f>
        <v>0.14573237985404883</v>
      </c>
      <c r="O8" s="45">
        <v>25555711.546</v>
      </c>
      <c r="P8" s="46">
        <v>1305380.943</v>
      </c>
      <c r="Q8" s="46">
        <v>894920.92700000003</v>
      </c>
      <c r="R8" s="46">
        <v>1953747.6969999999</v>
      </c>
      <c r="S8" s="46">
        <v>0</v>
      </c>
      <c r="T8" s="46">
        <v>225792.304</v>
      </c>
      <c r="U8" s="46">
        <v>0</v>
      </c>
      <c r="V8" s="46">
        <v>118498.163</v>
      </c>
      <c r="W8" s="46">
        <v>0</v>
      </c>
      <c r="X8" s="46">
        <v>153851.81</v>
      </c>
      <c r="Y8" s="46">
        <v>0</v>
      </c>
      <c r="Z8" s="46">
        <v>0</v>
      </c>
      <c r="AA8" s="46">
        <v>0</v>
      </c>
      <c r="AB8" s="46">
        <v>0</v>
      </c>
      <c r="AC8" s="77">
        <v>0</v>
      </c>
    </row>
    <row r="9" spans="1:29" s="32" customFormat="1" x14ac:dyDescent="0.2">
      <c r="A9" s="42">
        <v>11.95</v>
      </c>
      <c r="B9" s="47">
        <v>48</v>
      </c>
      <c r="C9" s="44" t="s">
        <v>199</v>
      </c>
      <c r="D9" s="44" t="s">
        <v>192</v>
      </c>
      <c r="E9" s="44" t="s">
        <v>193</v>
      </c>
      <c r="F9" s="45">
        <v>8378412.5800000001</v>
      </c>
      <c r="G9" s="46">
        <v>3118629.659</v>
      </c>
      <c r="H9" s="46">
        <v>2116046.9240000001</v>
      </c>
      <c r="I9" s="46">
        <v>4014387.1179999998</v>
      </c>
      <c r="J9" s="46">
        <v>5414494.8099999996</v>
      </c>
      <c r="K9" s="46">
        <v>208982.951</v>
      </c>
      <c r="L9" s="92" t="s">
        <v>194</v>
      </c>
      <c r="M9" s="46">
        <v>503358.033</v>
      </c>
      <c r="N9" s="76"/>
      <c r="O9" s="45">
        <v>31109549.129000001</v>
      </c>
      <c r="P9" s="46">
        <v>1873478.2220000001</v>
      </c>
      <c r="Q9" s="46">
        <v>1256205.291</v>
      </c>
      <c r="R9" s="46">
        <v>1850197.8019999999</v>
      </c>
      <c r="S9" s="46">
        <v>0</v>
      </c>
      <c r="T9" s="46">
        <v>212265.08499999999</v>
      </c>
      <c r="U9" s="46">
        <v>0</v>
      </c>
      <c r="V9" s="46">
        <v>115180.35400000001</v>
      </c>
      <c r="W9" s="46">
        <v>0</v>
      </c>
      <c r="X9" s="46">
        <v>122583.736</v>
      </c>
      <c r="Y9" s="46">
        <v>0</v>
      </c>
      <c r="Z9" s="46">
        <v>0</v>
      </c>
      <c r="AA9" s="46">
        <v>0</v>
      </c>
      <c r="AB9" s="46">
        <v>0</v>
      </c>
      <c r="AC9" s="77">
        <v>0</v>
      </c>
    </row>
    <row r="10" spans="1:29" s="32" customFormat="1" ht="17" thickBot="1" x14ac:dyDescent="0.25">
      <c r="A10" s="48">
        <v>4.6500000000000004</v>
      </c>
      <c r="B10" s="49">
        <v>48</v>
      </c>
      <c r="C10" s="50" t="s">
        <v>200</v>
      </c>
      <c r="D10" s="50" t="s">
        <v>192</v>
      </c>
      <c r="E10" s="50" t="s">
        <v>193</v>
      </c>
      <c r="F10" s="51">
        <v>4641957.0209999997</v>
      </c>
      <c r="G10" s="52">
        <v>1191947.297</v>
      </c>
      <c r="H10" s="52">
        <v>1125595.8189999999</v>
      </c>
      <c r="I10" s="52">
        <v>471132.53899999999</v>
      </c>
      <c r="J10" s="52">
        <v>1354815.0430000001</v>
      </c>
      <c r="K10" s="52">
        <v>77555.673999999999</v>
      </c>
      <c r="L10" s="93" t="s">
        <v>194</v>
      </c>
      <c r="M10" s="52">
        <v>71641.406000000003</v>
      </c>
      <c r="N10" s="78"/>
      <c r="O10" s="51">
        <v>12950005.787</v>
      </c>
      <c r="P10" s="52">
        <v>764691.84299999999</v>
      </c>
      <c r="Q10" s="52">
        <v>494024.70199999999</v>
      </c>
      <c r="R10" s="52">
        <v>1102604.5519999999</v>
      </c>
      <c r="S10" s="52">
        <v>0</v>
      </c>
      <c r="T10" s="52">
        <v>100010.26</v>
      </c>
      <c r="U10" s="52">
        <v>0</v>
      </c>
      <c r="V10" s="52">
        <v>60247.86</v>
      </c>
      <c r="W10" s="52">
        <v>0</v>
      </c>
      <c r="X10" s="52">
        <v>107650.497</v>
      </c>
      <c r="Y10" s="52">
        <v>19678.8</v>
      </c>
      <c r="Z10" s="52">
        <v>0</v>
      </c>
      <c r="AA10" s="52">
        <v>0</v>
      </c>
      <c r="AB10" s="52">
        <v>0</v>
      </c>
      <c r="AC10" s="79">
        <v>0</v>
      </c>
    </row>
    <row r="11" spans="1:29" s="32" customFormat="1" x14ac:dyDescent="0.2">
      <c r="A11" s="44"/>
      <c r="B11" s="36"/>
      <c r="C11" s="44"/>
      <c r="D11" s="44"/>
      <c r="E11" s="44"/>
      <c r="F11" s="46"/>
      <c r="G11" s="46"/>
      <c r="H11" s="46"/>
      <c r="I11" s="46"/>
      <c r="J11" s="46"/>
      <c r="K11" s="46"/>
      <c r="L11" s="92"/>
      <c r="M11" s="46"/>
      <c r="N11" s="7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</row>
    <row r="12" spans="1:29" s="32" customFormat="1" ht="17" thickBot="1" x14ac:dyDescent="0.25">
      <c r="A12" s="35" t="s">
        <v>201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94"/>
      <c r="M12" s="36"/>
      <c r="N12" s="7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s="32" customFormat="1" ht="17" thickBot="1" x14ac:dyDescent="0.25">
      <c r="A13" s="53" t="s">
        <v>164</v>
      </c>
      <c r="B13" s="38" t="s">
        <v>165</v>
      </c>
      <c r="C13" s="54" t="s">
        <v>166</v>
      </c>
      <c r="D13" s="54" t="s">
        <v>167</v>
      </c>
      <c r="E13" s="54" t="s">
        <v>168</v>
      </c>
      <c r="F13" s="53" t="s">
        <v>169</v>
      </c>
      <c r="G13" s="55" t="s">
        <v>170</v>
      </c>
      <c r="H13" s="55" t="s">
        <v>105</v>
      </c>
      <c r="I13" s="55" t="s">
        <v>171</v>
      </c>
      <c r="J13" s="55" t="s">
        <v>172</v>
      </c>
      <c r="K13" s="55" t="s">
        <v>106</v>
      </c>
      <c r="L13" s="95"/>
      <c r="M13" s="55" t="s">
        <v>174</v>
      </c>
      <c r="N13" s="74" t="s">
        <v>175</v>
      </c>
      <c r="O13" s="80" t="s">
        <v>176</v>
      </c>
      <c r="P13" s="81" t="s">
        <v>177</v>
      </c>
      <c r="Q13" s="81" t="s">
        <v>178</v>
      </c>
      <c r="R13" s="81" t="s">
        <v>179</v>
      </c>
      <c r="S13" s="81" t="s">
        <v>180</v>
      </c>
      <c r="T13" s="81" t="s">
        <v>181</v>
      </c>
      <c r="U13" s="81" t="s">
        <v>182</v>
      </c>
      <c r="V13" s="81" t="s">
        <v>183</v>
      </c>
      <c r="W13" s="81" t="s">
        <v>184</v>
      </c>
      <c r="X13" s="81" t="s">
        <v>185</v>
      </c>
      <c r="Y13" s="81" t="s">
        <v>186</v>
      </c>
      <c r="Z13" s="81" t="s">
        <v>187</v>
      </c>
      <c r="AA13" s="81" t="s">
        <v>188</v>
      </c>
      <c r="AB13" s="81" t="s">
        <v>189</v>
      </c>
      <c r="AC13" s="82" t="s">
        <v>190</v>
      </c>
    </row>
    <row r="14" spans="1:29" s="32" customFormat="1" x14ac:dyDescent="0.2">
      <c r="A14" s="42">
        <v>267</v>
      </c>
      <c r="B14" s="56">
        <v>46.47</v>
      </c>
      <c r="C14" s="44">
        <v>33</v>
      </c>
      <c r="D14" s="44" t="s">
        <v>202</v>
      </c>
      <c r="E14" s="44" t="s">
        <v>203</v>
      </c>
      <c r="F14" s="45">
        <v>37144237.899999999</v>
      </c>
      <c r="G14" s="46">
        <v>9235143.693</v>
      </c>
      <c r="H14" s="46">
        <v>14135053.195</v>
      </c>
      <c r="I14" s="46">
        <v>17456457.506999999</v>
      </c>
      <c r="J14" s="46">
        <v>22931880.914999999</v>
      </c>
      <c r="K14" s="46">
        <v>506783.21399999998</v>
      </c>
      <c r="L14" s="92">
        <v>75981</v>
      </c>
      <c r="M14" s="77">
        <v>1035389.724</v>
      </c>
      <c r="N14" s="76">
        <f t="shared" si="0"/>
        <v>0.13038034624411582</v>
      </c>
      <c r="O14" s="45">
        <v>116860514.215</v>
      </c>
      <c r="P14" s="46">
        <v>9727835.0529999994</v>
      </c>
      <c r="Q14" s="46">
        <v>8084122.3150000004</v>
      </c>
      <c r="R14" s="46">
        <v>8563492.5889999997</v>
      </c>
      <c r="S14" s="46">
        <v>1353362.601</v>
      </c>
      <c r="T14" s="46">
        <v>1078605.297</v>
      </c>
      <c r="U14" s="46">
        <v>360044.23</v>
      </c>
      <c r="V14" s="46">
        <v>564377.35800000001</v>
      </c>
      <c r="W14" s="46">
        <v>0</v>
      </c>
      <c r="X14" s="46">
        <v>607394.75600000005</v>
      </c>
      <c r="Y14" s="46">
        <v>1344850.4779999999</v>
      </c>
      <c r="Z14" s="46">
        <v>0</v>
      </c>
      <c r="AA14" s="46">
        <v>0</v>
      </c>
      <c r="AB14" s="46">
        <v>0</v>
      </c>
      <c r="AC14" s="77">
        <v>0</v>
      </c>
    </row>
    <row r="15" spans="1:29" s="32" customFormat="1" x14ac:dyDescent="0.2">
      <c r="A15" s="42">
        <v>262</v>
      </c>
      <c r="B15" s="57">
        <v>46.47</v>
      </c>
      <c r="C15" s="44">
        <v>32</v>
      </c>
      <c r="D15" s="44" t="s">
        <v>202</v>
      </c>
      <c r="E15" s="44" t="s">
        <v>203</v>
      </c>
      <c r="F15" s="45">
        <v>23622014.600000001</v>
      </c>
      <c r="G15" s="46">
        <v>7199152.892</v>
      </c>
      <c r="H15" s="46">
        <v>11483419.205</v>
      </c>
      <c r="I15" s="46">
        <v>14753921.818</v>
      </c>
      <c r="J15" s="46">
        <v>19149380.677999999</v>
      </c>
      <c r="K15" s="46">
        <v>466622.43199999997</v>
      </c>
      <c r="L15" s="92">
        <v>44426</v>
      </c>
      <c r="M15" s="77">
        <v>1258095.0160000001</v>
      </c>
      <c r="N15" s="76">
        <f t="shared" si="0"/>
        <v>8.693109540741141E-2</v>
      </c>
      <c r="O15" s="45">
        <v>106288710.89399999</v>
      </c>
      <c r="P15" s="46">
        <v>10196012.856000001</v>
      </c>
      <c r="Q15" s="46">
        <v>7225999.2690000003</v>
      </c>
      <c r="R15" s="46">
        <v>7937722.5360000003</v>
      </c>
      <c r="S15" s="46">
        <v>1215589.5379999999</v>
      </c>
      <c r="T15" s="46">
        <v>1061162.898</v>
      </c>
      <c r="U15" s="46">
        <v>397327.375</v>
      </c>
      <c r="V15" s="46">
        <v>669176.08499999996</v>
      </c>
      <c r="W15" s="46">
        <v>0</v>
      </c>
      <c r="X15" s="46">
        <v>468598.18599999999</v>
      </c>
      <c r="Y15" s="46">
        <v>790704.65500000003</v>
      </c>
      <c r="Z15" s="46">
        <v>0</v>
      </c>
      <c r="AA15" s="46">
        <v>0</v>
      </c>
      <c r="AB15" s="46">
        <v>0</v>
      </c>
      <c r="AC15" s="77">
        <v>0</v>
      </c>
    </row>
    <row r="16" spans="1:29" s="32" customFormat="1" x14ac:dyDescent="0.2">
      <c r="A16" s="42">
        <v>257</v>
      </c>
      <c r="B16" s="57">
        <v>46.47</v>
      </c>
      <c r="C16" s="44">
        <v>31</v>
      </c>
      <c r="D16" s="44" t="s">
        <v>202</v>
      </c>
      <c r="E16" s="44" t="s">
        <v>203</v>
      </c>
      <c r="F16" s="45">
        <v>31762165.083000001</v>
      </c>
      <c r="G16" s="46">
        <v>10725895.483999999</v>
      </c>
      <c r="H16" s="46">
        <v>15907173.078</v>
      </c>
      <c r="I16" s="46">
        <v>17702981.030999999</v>
      </c>
      <c r="J16" s="46">
        <v>25402364.572999999</v>
      </c>
      <c r="K16" s="46">
        <v>648782.54099999997</v>
      </c>
      <c r="L16" s="92" t="s">
        <v>204</v>
      </c>
      <c r="M16" s="77">
        <v>2340336.6910000001</v>
      </c>
      <c r="N16" s="76"/>
      <c r="O16" s="45">
        <v>157860748.486</v>
      </c>
      <c r="P16" s="46">
        <v>17616356.673999999</v>
      </c>
      <c r="Q16" s="46">
        <v>13107611.111</v>
      </c>
      <c r="R16" s="46">
        <v>7313807.3470000001</v>
      </c>
      <c r="S16" s="46">
        <v>1554651.4450000001</v>
      </c>
      <c r="T16" s="46">
        <v>1068415.6510000001</v>
      </c>
      <c r="U16" s="46">
        <v>336365.40399999998</v>
      </c>
      <c r="V16" s="46">
        <v>669287.255</v>
      </c>
      <c r="W16" s="46">
        <v>0</v>
      </c>
      <c r="X16" s="46">
        <v>302812.49200000003</v>
      </c>
      <c r="Y16" s="46">
        <v>1015613.787</v>
      </c>
      <c r="Z16" s="46">
        <v>0</v>
      </c>
      <c r="AA16" s="46">
        <v>0</v>
      </c>
      <c r="AB16" s="46">
        <v>0</v>
      </c>
      <c r="AC16" s="77">
        <v>0</v>
      </c>
    </row>
    <row r="17" spans="1:29" s="32" customFormat="1" x14ac:dyDescent="0.2">
      <c r="A17" s="42">
        <v>252</v>
      </c>
      <c r="B17" s="57">
        <v>46.47</v>
      </c>
      <c r="C17" s="44">
        <v>30</v>
      </c>
      <c r="D17" s="44" t="s">
        <v>202</v>
      </c>
      <c r="E17" s="44" t="s">
        <v>203</v>
      </c>
      <c r="F17" s="45">
        <v>20583642.863000002</v>
      </c>
      <c r="G17" s="46">
        <v>6262024.443</v>
      </c>
      <c r="H17" s="46">
        <v>9971361.1600000001</v>
      </c>
      <c r="I17" s="46">
        <v>12625518.790999999</v>
      </c>
      <c r="J17" s="46">
        <v>21032481.087000001</v>
      </c>
      <c r="K17" s="46">
        <v>450124.33</v>
      </c>
      <c r="L17" s="92" t="s">
        <v>194</v>
      </c>
      <c r="M17" s="77">
        <v>1696193.06</v>
      </c>
      <c r="N17" s="76"/>
      <c r="O17" s="45">
        <v>116377583.362</v>
      </c>
      <c r="P17" s="46">
        <v>12591127.554</v>
      </c>
      <c r="Q17" s="46">
        <v>9189100.9979999997</v>
      </c>
      <c r="R17" s="46">
        <v>4352663.074</v>
      </c>
      <c r="S17" s="46">
        <v>956933.8</v>
      </c>
      <c r="T17" s="46">
        <v>593605.81000000006</v>
      </c>
      <c r="U17" s="46">
        <v>166497.21400000001</v>
      </c>
      <c r="V17" s="46">
        <v>370376.32400000002</v>
      </c>
      <c r="W17" s="46">
        <v>0</v>
      </c>
      <c r="X17" s="46">
        <v>173786.67300000001</v>
      </c>
      <c r="Y17" s="46">
        <v>570830.32900000003</v>
      </c>
      <c r="Z17" s="46">
        <v>0</v>
      </c>
      <c r="AA17" s="46">
        <v>0</v>
      </c>
      <c r="AB17" s="46">
        <v>0</v>
      </c>
      <c r="AC17" s="77">
        <v>0</v>
      </c>
    </row>
    <row r="18" spans="1:29" s="32" customFormat="1" x14ac:dyDescent="0.2">
      <c r="A18" s="42">
        <v>247</v>
      </c>
      <c r="B18" s="57">
        <v>46.47</v>
      </c>
      <c r="C18" s="44">
        <v>29</v>
      </c>
      <c r="D18" s="44" t="s">
        <v>202</v>
      </c>
      <c r="E18" s="44" t="s">
        <v>203</v>
      </c>
      <c r="F18" s="45">
        <v>18639422.719999999</v>
      </c>
      <c r="G18" s="46">
        <v>4448846.8890000004</v>
      </c>
      <c r="H18" s="46">
        <v>7053440.5039999997</v>
      </c>
      <c r="I18" s="46">
        <v>8754316.5659999996</v>
      </c>
      <c r="J18" s="46">
        <v>15888725.172</v>
      </c>
      <c r="K18" s="46">
        <v>372473.57900000003</v>
      </c>
      <c r="L18" s="92" t="s">
        <v>194</v>
      </c>
      <c r="M18" s="77">
        <v>1069742.6969999999</v>
      </c>
      <c r="N18" s="76"/>
      <c r="O18" s="45">
        <v>109050747.90899999</v>
      </c>
      <c r="P18" s="46">
        <v>9818067.5010000002</v>
      </c>
      <c r="Q18" s="46">
        <v>7371637.9560000002</v>
      </c>
      <c r="R18" s="46">
        <v>4133610.7259999998</v>
      </c>
      <c r="S18" s="46">
        <v>771736.63300000003</v>
      </c>
      <c r="T18" s="46">
        <v>588015.098</v>
      </c>
      <c r="U18" s="46">
        <v>201961.772</v>
      </c>
      <c r="V18" s="46">
        <v>331157.13900000002</v>
      </c>
      <c r="W18" s="46">
        <v>0</v>
      </c>
      <c r="X18" s="46">
        <v>165902.334</v>
      </c>
      <c r="Y18" s="46">
        <v>664643.41799999995</v>
      </c>
      <c r="Z18" s="46">
        <v>0</v>
      </c>
      <c r="AA18" s="46">
        <v>0</v>
      </c>
      <c r="AB18" s="46">
        <v>0</v>
      </c>
      <c r="AC18" s="77">
        <v>0</v>
      </c>
    </row>
    <row r="19" spans="1:29" s="32" customFormat="1" x14ac:dyDescent="0.2">
      <c r="A19" s="42">
        <v>241</v>
      </c>
      <c r="B19" s="57">
        <v>46.47</v>
      </c>
      <c r="C19" s="44">
        <v>28</v>
      </c>
      <c r="D19" s="44" t="s">
        <v>202</v>
      </c>
      <c r="E19" s="44" t="s">
        <v>203</v>
      </c>
      <c r="F19" s="45">
        <v>22859615.756000001</v>
      </c>
      <c r="G19" s="46">
        <v>6123518.0010000002</v>
      </c>
      <c r="H19" s="46">
        <v>8493813.7449999992</v>
      </c>
      <c r="I19" s="46">
        <v>8960985.3809999991</v>
      </c>
      <c r="J19" s="46">
        <v>10898827.844000001</v>
      </c>
      <c r="K19" s="46">
        <v>521447.424</v>
      </c>
      <c r="L19" s="92" t="s">
        <v>204</v>
      </c>
      <c r="M19" s="77">
        <v>844371.55700000003</v>
      </c>
      <c r="N19" s="76"/>
      <c r="O19" s="45">
        <v>89051885.650999993</v>
      </c>
      <c r="P19" s="46">
        <v>9070478.7530000005</v>
      </c>
      <c r="Q19" s="46">
        <v>6484041.4390000002</v>
      </c>
      <c r="R19" s="46">
        <v>4343766.2649999997</v>
      </c>
      <c r="S19" s="46">
        <v>1102816.733</v>
      </c>
      <c r="T19" s="46">
        <v>724725.20900000003</v>
      </c>
      <c r="U19" s="46">
        <v>220434.44200000001</v>
      </c>
      <c r="V19" s="46">
        <v>427515.02799999999</v>
      </c>
      <c r="W19" s="46">
        <v>0</v>
      </c>
      <c r="X19" s="46">
        <v>252154.64799999999</v>
      </c>
      <c r="Y19" s="46">
        <v>521709.696</v>
      </c>
      <c r="Z19" s="46">
        <v>0</v>
      </c>
      <c r="AA19" s="46">
        <v>0</v>
      </c>
      <c r="AB19" s="46">
        <v>0</v>
      </c>
      <c r="AC19" s="77">
        <v>0</v>
      </c>
    </row>
    <row r="20" spans="1:29" s="32" customFormat="1" x14ac:dyDescent="0.2">
      <c r="A20" s="42">
        <v>235</v>
      </c>
      <c r="B20" s="57">
        <v>46.47</v>
      </c>
      <c r="C20" s="44">
        <v>27</v>
      </c>
      <c r="D20" s="44" t="s">
        <v>202</v>
      </c>
      <c r="E20" s="44" t="s">
        <v>203</v>
      </c>
      <c r="F20" s="45">
        <v>34118342.25</v>
      </c>
      <c r="G20" s="46">
        <v>11593812.812999999</v>
      </c>
      <c r="H20" s="46">
        <v>16699479.902000001</v>
      </c>
      <c r="I20" s="46">
        <v>16138868.994000001</v>
      </c>
      <c r="J20" s="46">
        <v>24366491.750999998</v>
      </c>
      <c r="K20" s="46">
        <v>1359465.9010000001</v>
      </c>
      <c r="L20" s="92">
        <v>268855</v>
      </c>
      <c r="M20" s="77">
        <v>1372403.3019999999</v>
      </c>
      <c r="N20" s="76">
        <f t="shared" si="0"/>
        <v>0.16511180310643203</v>
      </c>
      <c r="O20" s="45">
        <v>208116954.366</v>
      </c>
      <c r="P20" s="46">
        <v>20528521.274999999</v>
      </c>
      <c r="Q20" s="46">
        <v>11172091.714</v>
      </c>
      <c r="R20" s="46">
        <v>5920023.3550000004</v>
      </c>
      <c r="S20" s="46">
        <v>1501178.341</v>
      </c>
      <c r="T20" s="46">
        <v>1188727.777</v>
      </c>
      <c r="U20" s="46">
        <v>312342.31</v>
      </c>
      <c r="V20" s="46">
        <v>625437.84</v>
      </c>
      <c r="W20" s="46">
        <v>0</v>
      </c>
      <c r="X20" s="46">
        <v>247323.685</v>
      </c>
      <c r="Y20" s="46">
        <v>601971.68500000006</v>
      </c>
      <c r="Z20" s="46">
        <v>0</v>
      </c>
      <c r="AA20" s="46">
        <v>0</v>
      </c>
      <c r="AB20" s="46">
        <v>0</v>
      </c>
      <c r="AC20" s="77">
        <v>0</v>
      </c>
    </row>
    <row r="21" spans="1:29" s="32" customFormat="1" x14ac:dyDescent="0.2">
      <c r="A21" s="42">
        <v>230</v>
      </c>
      <c r="B21" s="57">
        <v>46.47</v>
      </c>
      <c r="C21" s="44">
        <v>26</v>
      </c>
      <c r="D21" s="44" t="s">
        <v>202</v>
      </c>
      <c r="E21" s="44" t="s">
        <v>203</v>
      </c>
      <c r="F21" s="45">
        <v>329280298.20099998</v>
      </c>
      <c r="G21" s="46">
        <v>17003003.829</v>
      </c>
      <c r="H21" s="46">
        <v>11362716.886</v>
      </c>
      <c r="I21" s="46">
        <v>17306147.441</v>
      </c>
      <c r="J21" s="46">
        <v>18822851.813999999</v>
      </c>
      <c r="K21" s="46">
        <v>1037065.903</v>
      </c>
      <c r="L21" s="92" t="s">
        <v>194</v>
      </c>
      <c r="M21" s="77">
        <v>1452322.906</v>
      </c>
      <c r="N21" s="76"/>
      <c r="O21" s="45">
        <v>198624090.77500001</v>
      </c>
      <c r="P21" s="46">
        <v>18406001.127999999</v>
      </c>
      <c r="Q21" s="46">
        <v>12726953.109999999</v>
      </c>
      <c r="R21" s="46">
        <v>4871089.3140000002</v>
      </c>
      <c r="S21" s="46">
        <v>2039203.2949999999</v>
      </c>
      <c r="T21" s="46">
        <v>991598.77300000004</v>
      </c>
      <c r="U21" s="46">
        <v>412205.40700000001</v>
      </c>
      <c r="V21" s="46">
        <v>610590.01500000001</v>
      </c>
      <c r="W21" s="46">
        <v>0</v>
      </c>
      <c r="X21" s="46">
        <v>278621.77299999999</v>
      </c>
      <c r="Y21" s="46">
        <v>873633.00300000003</v>
      </c>
      <c r="Z21" s="46">
        <v>0</v>
      </c>
      <c r="AA21" s="46">
        <v>0</v>
      </c>
      <c r="AB21" s="46">
        <v>0</v>
      </c>
      <c r="AC21" s="77">
        <v>0</v>
      </c>
    </row>
    <row r="22" spans="1:29" s="32" customFormat="1" x14ac:dyDescent="0.2">
      <c r="A22" s="42">
        <v>225</v>
      </c>
      <c r="B22" s="57">
        <v>46.47</v>
      </c>
      <c r="C22" s="44">
        <v>25</v>
      </c>
      <c r="D22" s="44" t="s">
        <v>202</v>
      </c>
      <c r="E22" s="44" t="s">
        <v>203</v>
      </c>
      <c r="F22" s="45">
        <v>32000791.530999999</v>
      </c>
      <c r="G22" s="46">
        <v>11294965.467</v>
      </c>
      <c r="H22" s="46">
        <v>15372801.323000001</v>
      </c>
      <c r="I22" s="46">
        <v>17983139.868999999</v>
      </c>
      <c r="J22" s="46">
        <v>22228021.899999999</v>
      </c>
      <c r="K22" s="46">
        <v>580923.90899999999</v>
      </c>
      <c r="L22" s="92" t="s">
        <v>194</v>
      </c>
      <c r="M22" s="77">
        <v>1248643.5830000001</v>
      </c>
      <c r="N22" s="76"/>
      <c r="O22" s="45">
        <v>164311114.13800001</v>
      </c>
      <c r="P22" s="46">
        <v>19746814.454999998</v>
      </c>
      <c r="Q22" s="46">
        <v>11552156.313999999</v>
      </c>
      <c r="R22" s="46">
        <v>5817180.7869999995</v>
      </c>
      <c r="S22" s="46">
        <v>1631740.4779999999</v>
      </c>
      <c r="T22" s="46">
        <v>1328786.5209999999</v>
      </c>
      <c r="U22" s="46">
        <v>320215.5</v>
      </c>
      <c r="V22" s="46">
        <v>698178.64599999995</v>
      </c>
      <c r="W22" s="46">
        <v>0</v>
      </c>
      <c r="X22" s="46">
        <v>222232.88099999999</v>
      </c>
      <c r="Y22" s="46">
        <v>625147.63500000001</v>
      </c>
      <c r="Z22" s="46">
        <v>0</v>
      </c>
      <c r="AA22" s="46">
        <v>0</v>
      </c>
      <c r="AB22" s="46">
        <v>0</v>
      </c>
      <c r="AC22" s="77">
        <v>0</v>
      </c>
    </row>
    <row r="23" spans="1:29" s="32" customFormat="1" x14ac:dyDescent="0.2">
      <c r="A23" s="42">
        <v>219</v>
      </c>
      <c r="B23" s="57">
        <v>46.47</v>
      </c>
      <c r="C23" s="44">
        <v>24</v>
      </c>
      <c r="D23" s="44" t="s">
        <v>202</v>
      </c>
      <c r="E23" s="44" t="s">
        <v>203</v>
      </c>
      <c r="F23" s="45">
        <v>22814337.682</v>
      </c>
      <c r="G23" s="46">
        <v>6803453.4100000001</v>
      </c>
      <c r="H23" s="46">
        <v>8749144.9169999994</v>
      </c>
      <c r="I23" s="46">
        <v>10961249.313999999</v>
      </c>
      <c r="J23" s="46">
        <v>13246798.827</v>
      </c>
      <c r="K23" s="46">
        <v>285315.7</v>
      </c>
      <c r="L23" s="92" t="s">
        <v>194</v>
      </c>
      <c r="M23" s="77">
        <v>591122.45200000005</v>
      </c>
      <c r="N23" s="76"/>
      <c r="O23" s="45">
        <v>88505233.656000003</v>
      </c>
      <c r="P23" s="46">
        <v>9652521.0020000003</v>
      </c>
      <c r="Q23" s="46">
        <v>6915676.1799999997</v>
      </c>
      <c r="R23" s="46">
        <v>3439798.0120000001</v>
      </c>
      <c r="S23" s="46">
        <v>654192.91099999996</v>
      </c>
      <c r="T23" s="46">
        <v>708852.71299999999</v>
      </c>
      <c r="U23" s="46">
        <v>221775.88399999999</v>
      </c>
      <c r="V23" s="46">
        <v>433446.67</v>
      </c>
      <c r="W23" s="46">
        <v>0</v>
      </c>
      <c r="X23" s="46">
        <v>135676.15599999999</v>
      </c>
      <c r="Y23" s="46">
        <v>391052.96399999998</v>
      </c>
      <c r="Z23" s="46">
        <v>0</v>
      </c>
      <c r="AA23" s="46">
        <v>0</v>
      </c>
      <c r="AB23" s="46">
        <v>0</v>
      </c>
      <c r="AC23" s="77">
        <v>0</v>
      </c>
    </row>
    <row r="24" spans="1:29" s="32" customFormat="1" x14ac:dyDescent="0.2">
      <c r="A24" s="42">
        <v>214</v>
      </c>
      <c r="B24" s="57">
        <v>46.47</v>
      </c>
      <c r="C24" s="44">
        <v>23</v>
      </c>
      <c r="D24" s="44" t="s">
        <v>202</v>
      </c>
      <c r="E24" s="44" t="s">
        <v>203</v>
      </c>
      <c r="F24" s="45">
        <v>10541459.386</v>
      </c>
      <c r="G24" s="46">
        <v>3081418.6609999998</v>
      </c>
      <c r="H24" s="46">
        <v>4054754.7420000001</v>
      </c>
      <c r="I24" s="46">
        <v>4447298.608</v>
      </c>
      <c r="J24" s="46">
        <v>6811919.5319999997</v>
      </c>
      <c r="K24" s="46">
        <v>157172.42800000001</v>
      </c>
      <c r="L24" s="92" t="s">
        <v>204</v>
      </c>
      <c r="M24" s="77">
        <v>473659.87800000003</v>
      </c>
      <c r="N24" s="76"/>
      <c r="O24" s="45">
        <v>32322437.421999998</v>
      </c>
      <c r="P24" s="46">
        <v>3988505.693</v>
      </c>
      <c r="Q24" s="46">
        <v>2630789.1970000002</v>
      </c>
      <c r="R24" s="46">
        <v>1618955.9939999999</v>
      </c>
      <c r="S24" s="46">
        <v>366189.3</v>
      </c>
      <c r="T24" s="46">
        <v>225789.008</v>
      </c>
      <c r="U24" s="46">
        <v>65936.305999999997</v>
      </c>
      <c r="V24" s="46">
        <v>149586.5</v>
      </c>
      <c r="W24" s="46">
        <v>0</v>
      </c>
      <c r="X24" s="46">
        <v>84517.236000000004</v>
      </c>
      <c r="Y24" s="46">
        <v>123977.679</v>
      </c>
      <c r="Z24" s="46">
        <v>0</v>
      </c>
      <c r="AA24" s="46">
        <v>0</v>
      </c>
      <c r="AB24" s="46">
        <v>0</v>
      </c>
      <c r="AC24" s="77">
        <v>0</v>
      </c>
    </row>
    <row r="25" spans="1:29" s="32" customFormat="1" x14ac:dyDescent="0.2">
      <c r="A25" s="42">
        <v>209</v>
      </c>
      <c r="B25" s="57">
        <v>46.47</v>
      </c>
      <c r="C25" s="44">
        <v>22</v>
      </c>
      <c r="D25" s="44" t="s">
        <v>202</v>
      </c>
      <c r="E25" s="44" t="s">
        <v>203</v>
      </c>
      <c r="F25" s="45">
        <v>5605687.335</v>
      </c>
      <c r="G25" s="46">
        <v>2112653.5060000001</v>
      </c>
      <c r="H25" s="46">
        <v>3373332.6579999998</v>
      </c>
      <c r="I25" s="46">
        <v>4265656.2589999996</v>
      </c>
      <c r="J25" s="46">
        <v>10530518.899</v>
      </c>
      <c r="K25" s="46">
        <v>162175.845</v>
      </c>
      <c r="L25" s="92" t="s">
        <v>194</v>
      </c>
      <c r="M25" s="77">
        <v>1335887.425</v>
      </c>
      <c r="N25" s="76"/>
      <c r="O25" s="45">
        <v>48274042.234999999</v>
      </c>
      <c r="P25" s="46">
        <v>5967006.2549999999</v>
      </c>
      <c r="Q25" s="46">
        <v>3939454.0920000002</v>
      </c>
      <c r="R25" s="46">
        <v>1019914.193</v>
      </c>
      <c r="S25" s="46">
        <v>366685.696</v>
      </c>
      <c r="T25" s="46">
        <v>168556.49400000001</v>
      </c>
      <c r="U25" s="46">
        <v>64454.275999999998</v>
      </c>
      <c r="V25" s="46">
        <v>70694.745999999999</v>
      </c>
      <c r="W25" s="46">
        <v>0</v>
      </c>
      <c r="X25" s="46">
        <v>51633.514999999999</v>
      </c>
      <c r="Y25" s="46">
        <v>86364.14</v>
      </c>
      <c r="Z25" s="46">
        <v>0</v>
      </c>
      <c r="AA25" s="46">
        <v>0</v>
      </c>
      <c r="AB25" s="46">
        <v>0</v>
      </c>
      <c r="AC25" s="77">
        <v>0</v>
      </c>
    </row>
    <row r="26" spans="1:29" s="32" customFormat="1" x14ac:dyDescent="0.2">
      <c r="A26" s="42">
        <v>205</v>
      </c>
      <c r="B26" s="57">
        <v>46.47</v>
      </c>
      <c r="C26" s="44">
        <v>20</v>
      </c>
      <c r="D26" s="44" t="s">
        <v>202</v>
      </c>
      <c r="E26" s="44" t="s">
        <v>203</v>
      </c>
      <c r="F26" s="45">
        <v>25678939.280000001</v>
      </c>
      <c r="G26" s="46">
        <v>10592144.637</v>
      </c>
      <c r="H26" s="46">
        <v>15437195.741</v>
      </c>
      <c r="I26" s="46">
        <v>17346298.412999999</v>
      </c>
      <c r="J26" s="46">
        <v>37514330.461000003</v>
      </c>
      <c r="K26" s="46">
        <v>651322.63300000003</v>
      </c>
      <c r="L26" s="92" t="s">
        <v>194</v>
      </c>
      <c r="M26" s="77">
        <v>4549956.9630000005</v>
      </c>
      <c r="N26" s="76"/>
      <c r="O26" s="45">
        <v>146942040.87900001</v>
      </c>
      <c r="P26" s="46">
        <v>17692294.807999998</v>
      </c>
      <c r="Q26" s="46">
        <v>10681288.35</v>
      </c>
      <c r="R26" s="46">
        <v>4512499.733</v>
      </c>
      <c r="S26" s="46">
        <v>1844999.2439999999</v>
      </c>
      <c r="T26" s="46">
        <v>766150.82799999998</v>
      </c>
      <c r="U26" s="46">
        <v>268929.11200000002</v>
      </c>
      <c r="V26" s="46">
        <v>302220.69500000001</v>
      </c>
      <c r="W26" s="46">
        <v>0</v>
      </c>
      <c r="X26" s="46">
        <v>300364.652</v>
      </c>
      <c r="Y26" s="46">
        <v>537626.67799999996</v>
      </c>
      <c r="Z26" s="46">
        <v>0</v>
      </c>
      <c r="AA26" s="46">
        <v>0</v>
      </c>
      <c r="AB26" s="46">
        <v>0</v>
      </c>
      <c r="AC26" s="77">
        <v>0</v>
      </c>
    </row>
    <row r="27" spans="1:29" s="32" customFormat="1" x14ac:dyDescent="0.2">
      <c r="A27" s="42">
        <v>204</v>
      </c>
      <c r="B27" s="57">
        <v>46.47</v>
      </c>
      <c r="C27" s="44" t="s">
        <v>205</v>
      </c>
      <c r="D27" s="44" t="s">
        <v>202</v>
      </c>
      <c r="E27" s="44" t="s">
        <v>203</v>
      </c>
      <c r="F27" s="45">
        <v>25017964.901000001</v>
      </c>
      <c r="G27" s="46">
        <v>6275414.5880000005</v>
      </c>
      <c r="H27" s="46">
        <v>7630618.8119999999</v>
      </c>
      <c r="I27" s="46">
        <v>7942407.0710000005</v>
      </c>
      <c r="J27" s="46">
        <v>18097476.758000001</v>
      </c>
      <c r="K27" s="46">
        <v>319718.40899999999</v>
      </c>
      <c r="L27" s="92" t="s">
        <v>194</v>
      </c>
      <c r="M27" s="77">
        <v>1276527.4809999999</v>
      </c>
      <c r="N27" s="76"/>
      <c r="O27" s="45">
        <v>97767384.890000001</v>
      </c>
      <c r="P27" s="46">
        <v>15697018.353</v>
      </c>
      <c r="Q27" s="46">
        <v>10412943.688999999</v>
      </c>
      <c r="R27" s="46">
        <v>1623211.8459999999</v>
      </c>
      <c r="S27" s="46">
        <v>1358091.1170000001</v>
      </c>
      <c r="T27" s="46">
        <v>520882.01199999999</v>
      </c>
      <c r="U27" s="46">
        <v>208101.95300000001</v>
      </c>
      <c r="V27" s="46">
        <v>271270.16899999999</v>
      </c>
      <c r="W27" s="46">
        <v>0</v>
      </c>
      <c r="X27" s="46">
        <v>62877.366999999998</v>
      </c>
      <c r="Y27" s="46">
        <v>310707.24200000003</v>
      </c>
      <c r="Z27" s="46">
        <v>0</v>
      </c>
      <c r="AA27" s="46">
        <v>0</v>
      </c>
      <c r="AB27" s="46">
        <v>0</v>
      </c>
      <c r="AC27" s="77">
        <v>0</v>
      </c>
    </row>
    <row r="28" spans="1:29" s="32" customFormat="1" x14ac:dyDescent="0.2">
      <c r="A28" s="58">
        <v>200</v>
      </c>
      <c r="B28" s="57">
        <v>46.47</v>
      </c>
      <c r="C28" s="44">
        <v>21</v>
      </c>
      <c r="D28" s="44" t="s">
        <v>202</v>
      </c>
      <c r="E28" s="44" t="s">
        <v>203</v>
      </c>
      <c r="F28" s="45">
        <v>54195055.975566</v>
      </c>
      <c r="G28" s="46">
        <v>13598691.997608</v>
      </c>
      <c r="H28" s="46">
        <v>16534064.346791999</v>
      </c>
      <c r="I28" s="46">
        <v>17209397.715785999</v>
      </c>
      <c r="J28" s="46">
        <v>39205278.657828003</v>
      </c>
      <c r="K28" s="46">
        <v>698654.07389399991</v>
      </c>
      <c r="L28" s="92" t="s">
        <v>194</v>
      </c>
      <c r="M28" s="77">
        <v>2771102.5238459995</v>
      </c>
      <c r="N28" s="76"/>
      <c r="O28" s="45">
        <v>196942040.87900001</v>
      </c>
      <c r="P28" s="46">
        <v>13692294.808</v>
      </c>
      <c r="Q28" s="46">
        <v>10681288.35</v>
      </c>
      <c r="R28" s="46">
        <v>4512499.733</v>
      </c>
      <c r="S28" s="46">
        <v>1844999.2439999999</v>
      </c>
      <c r="T28" s="46">
        <v>766150.82799999998</v>
      </c>
      <c r="U28" s="46">
        <v>268929.11200000002</v>
      </c>
      <c r="V28" s="46">
        <v>302220.69500000001</v>
      </c>
      <c r="W28" s="46">
        <v>0</v>
      </c>
      <c r="X28" s="46">
        <v>300364.652</v>
      </c>
      <c r="Y28" s="46">
        <v>537626.67799999996</v>
      </c>
      <c r="Z28" s="46">
        <v>0</v>
      </c>
      <c r="AA28" s="46">
        <v>0</v>
      </c>
      <c r="AB28" s="46">
        <v>0</v>
      </c>
      <c r="AC28" s="77">
        <v>0</v>
      </c>
    </row>
    <row r="29" spans="1:29" s="32" customFormat="1" x14ac:dyDescent="0.2">
      <c r="A29" s="42">
        <v>185</v>
      </c>
      <c r="B29" s="57">
        <v>46.47</v>
      </c>
      <c r="C29" s="44" t="s">
        <v>206</v>
      </c>
      <c r="D29" s="44" t="s">
        <v>202</v>
      </c>
      <c r="E29" s="44" t="s">
        <v>203</v>
      </c>
      <c r="F29" s="45">
        <v>40613906.490000002</v>
      </c>
      <c r="G29" s="46">
        <v>14308356.908</v>
      </c>
      <c r="H29" s="46">
        <v>20370955.331</v>
      </c>
      <c r="I29" s="46">
        <v>17699701.171999998</v>
      </c>
      <c r="J29" s="46">
        <v>43319270.520000003</v>
      </c>
      <c r="K29" s="46">
        <v>790705.16200000001</v>
      </c>
      <c r="L29" s="92" t="s">
        <v>194</v>
      </c>
      <c r="M29" s="77">
        <v>1765279.7749999999</v>
      </c>
      <c r="N29" s="76"/>
      <c r="O29" s="45">
        <v>317848768.27399999</v>
      </c>
      <c r="P29" s="46">
        <v>27252732.283</v>
      </c>
      <c r="Q29" s="46">
        <v>19081122.436000001</v>
      </c>
      <c r="R29" s="46">
        <v>6118235.0240000002</v>
      </c>
      <c r="S29" s="46">
        <v>3605988.443</v>
      </c>
      <c r="T29" s="46">
        <v>552615.20299999998</v>
      </c>
      <c r="U29" s="46">
        <v>327998.37900000002</v>
      </c>
      <c r="V29" s="46">
        <v>263599.97700000001</v>
      </c>
      <c r="W29" s="46">
        <v>0</v>
      </c>
      <c r="X29" s="46">
        <v>147146.723</v>
      </c>
      <c r="Y29" s="46">
        <v>1008936.285</v>
      </c>
      <c r="Z29" s="46">
        <v>0</v>
      </c>
      <c r="AA29" s="46">
        <v>0</v>
      </c>
      <c r="AB29" s="46">
        <v>0</v>
      </c>
      <c r="AC29" s="77">
        <v>0</v>
      </c>
    </row>
    <row r="30" spans="1:29" s="32" customFormat="1" x14ac:dyDescent="0.2">
      <c r="A30" s="42">
        <v>170</v>
      </c>
      <c r="B30" s="57">
        <v>46.47</v>
      </c>
      <c r="C30" s="44" t="s">
        <v>207</v>
      </c>
      <c r="D30" s="44" t="s">
        <v>202</v>
      </c>
      <c r="E30" s="44" t="s">
        <v>203</v>
      </c>
      <c r="F30" s="45">
        <v>23642709.782000002</v>
      </c>
      <c r="G30" s="46">
        <v>6572351.5480000004</v>
      </c>
      <c r="H30" s="46">
        <v>9064091.4609999992</v>
      </c>
      <c r="I30" s="46">
        <v>8094692.8449999997</v>
      </c>
      <c r="J30" s="46">
        <v>9630889.0800000001</v>
      </c>
      <c r="K30" s="46">
        <v>347890.94099999999</v>
      </c>
      <c r="L30" s="92" t="s">
        <v>194</v>
      </c>
      <c r="M30" s="77">
        <v>849307.97100000002</v>
      </c>
      <c r="N30" s="76"/>
      <c r="O30" s="45">
        <v>70073318.373999998</v>
      </c>
      <c r="P30" s="46">
        <v>7005513.3890000004</v>
      </c>
      <c r="Q30" s="46">
        <v>4686223.7220000001</v>
      </c>
      <c r="R30" s="46">
        <v>2040699.281</v>
      </c>
      <c r="S30" s="46">
        <v>766164.94299999997</v>
      </c>
      <c r="T30" s="46">
        <v>278028.158</v>
      </c>
      <c r="U30" s="46">
        <v>88489.721000000005</v>
      </c>
      <c r="V30" s="46">
        <v>180879.245</v>
      </c>
      <c r="W30" s="46">
        <v>0</v>
      </c>
      <c r="X30" s="46">
        <v>67636.447</v>
      </c>
      <c r="Y30" s="46">
        <v>372137.22200000001</v>
      </c>
      <c r="Z30" s="46">
        <v>0</v>
      </c>
      <c r="AA30" s="46">
        <v>0</v>
      </c>
      <c r="AB30" s="46">
        <v>0</v>
      </c>
      <c r="AC30" s="77">
        <v>0</v>
      </c>
    </row>
    <row r="31" spans="1:29" s="32" customFormat="1" x14ac:dyDescent="0.2">
      <c r="A31" s="42">
        <v>140</v>
      </c>
      <c r="B31" s="57">
        <v>46.47</v>
      </c>
      <c r="C31" s="44" t="s">
        <v>208</v>
      </c>
      <c r="D31" s="44" t="s">
        <v>202</v>
      </c>
      <c r="E31" s="44" t="s">
        <v>203</v>
      </c>
      <c r="F31" s="45">
        <v>33180850.313999999</v>
      </c>
      <c r="G31" s="46">
        <v>8491425.3900000006</v>
      </c>
      <c r="H31" s="46">
        <v>10097270.638</v>
      </c>
      <c r="I31" s="46">
        <v>10224468.299000001</v>
      </c>
      <c r="J31" s="46">
        <v>10628888.253</v>
      </c>
      <c r="K31" s="46">
        <v>198659.92199999999</v>
      </c>
      <c r="L31" s="92">
        <v>108071</v>
      </c>
      <c r="M31" s="77">
        <v>805894.83600000001</v>
      </c>
      <c r="N31" s="76">
        <f t="shared" si="0"/>
        <v>0.35233161135283253</v>
      </c>
      <c r="O31" s="45">
        <v>88532560.946999997</v>
      </c>
      <c r="P31" s="46">
        <v>7782546.8689999999</v>
      </c>
      <c r="Q31" s="46">
        <v>6031413.1390000004</v>
      </c>
      <c r="R31" s="46">
        <v>2564122.9890000001</v>
      </c>
      <c r="S31" s="46">
        <v>1284333.8899999999</v>
      </c>
      <c r="T31" s="46">
        <v>237140.02299999999</v>
      </c>
      <c r="U31" s="46">
        <v>137644.76500000001</v>
      </c>
      <c r="V31" s="46">
        <v>161001.41699999999</v>
      </c>
      <c r="W31" s="46">
        <v>0</v>
      </c>
      <c r="X31" s="46">
        <v>118510.04</v>
      </c>
      <c r="Y31" s="46">
        <v>642881.05299999996</v>
      </c>
      <c r="Z31" s="46">
        <v>0</v>
      </c>
      <c r="AA31" s="46">
        <v>0</v>
      </c>
      <c r="AB31" s="46">
        <v>0</v>
      </c>
      <c r="AC31" s="77">
        <v>0</v>
      </c>
    </row>
    <row r="32" spans="1:29" s="32" customFormat="1" x14ac:dyDescent="0.2">
      <c r="A32" s="42">
        <v>110</v>
      </c>
      <c r="B32" s="57">
        <v>46.47</v>
      </c>
      <c r="C32" s="44" t="s">
        <v>209</v>
      </c>
      <c r="D32" s="44" t="s">
        <v>202</v>
      </c>
      <c r="E32" s="44" t="s">
        <v>203</v>
      </c>
      <c r="F32" s="45">
        <v>26742348.714000002</v>
      </c>
      <c r="G32" s="46">
        <v>7553369.9859999996</v>
      </c>
      <c r="H32" s="46">
        <v>11137017.741</v>
      </c>
      <c r="I32" s="46">
        <v>11967141.51</v>
      </c>
      <c r="J32" s="46">
        <v>26437741.234000001</v>
      </c>
      <c r="K32" s="46">
        <v>572317.72199999995</v>
      </c>
      <c r="L32" s="92" t="s">
        <v>204</v>
      </c>
      <c r="M32" s="77">
        <v>3197842.11</v>
      </c>
      <c r="N32" s="76"/>
      <c r="O32" s="45">
        <v>113896884.624</v>
      </c>
      <c r="P32" s="46">
        <v>12040592.495999999</v>
      </c>
      <c r="Q32" s="46">
        <v>7752058.0650000004</v>
      </c>
      <c r="R32" s="46">
        <v>2249438.13</v>
      </c>
      <c r="S32" s="46">
        <v>1462560.37</v>
      </c>
      <c r="T32" s="46">
        <v>321636.90299999999</v>
      </c>
      <c r="U32" s="46">
        <v>172716.51199999999</v>
      </c>
      <c r="V32" s="46">
        <v>201682.66899999999</v>
      </c>
      <c r="W32" s="46">
        <v>0</v>
      </c>
      <c r="X32" s="46">
        <v>107703.174</v>
      </c>
      <c r="Y32" s="46">
        <v>306130.67300000001</v>
      </c>
      <c r="Z32" s="46">
        <v>0</v>
      </c>
      <c r="AA32" s="46">
        <v>0</v>
      </c>
      <c r="AB32" s="46">
        <v>0</v>
      </c>
      <c r="AC32" s="77">
        <v>0</v>
      </c>
    </row>
    <row r="33" spans="1:29" s="32" customFormat="1" x14ac:dyDescent="0.2">
      <c r="A33" s="42">
        <v>70</v>
      </c>
      <c r="B33" s="57">
        <v>46.47</v>
      </c>
      <c r="C33" s="44" t="s">
        <v>210</v>
      </c>
      <c r="D33" s="44" t="s">
        <v>202</v>
      </c>
      <c r="E33" s="44" t="s">
        <v>203</v>
      </c>
      <c r="F33" s="45">
        <v>62191129.939999998</v>
      </c>
      <c r="G33" s="46">
        <v>16738171.773</v>
      </c>
      <c r="H33" s="46">
        <v>21417729.285</v>
      </c>
      <c r="I33" s="46">
        <v>21964071.252999999</v>
      </c>
      <c r="J33" s="46">
        <v>18681355.719000001</v>
      </c>
      <c r="K33" s="46">
        <v>397595.97700000001</v>
      </c>
      <c r="L33" s="92">
        <v>182948</v>
      </c>
      <c r="M33" s="77">
        <v>1074876.8700000001</v>
      </c>
      <c r="N33" s="76">
        <f t="shared" si="0"/>
        <v>0.31513202659580775</v>
      </c>
      <c r="O33" s="45">
        <v>89698695.871000007</v>
      </c>
      <c r="P33" s="46">
        <v>10568030.029999999</v>
      </c>
      <c r="Q33" s="46">
        <v>8101329.7819999997</v>
      </c>
      <c r="R33" s="46">
        <v>3283908.2390000001</v>
      </c>
      <c r="S33" s="46">
        <v>1870935.358</v>
      </c>
      <c r="T33" s="46">
        <v>218008.981</v>
      </c>
      <c r="U33" s="46">
        <v>221265.834</v>
      </c>
      <c r="V33" s="46">
        <v>192381.34899999999</v>
      </c>
      <c r="W33" s="46">
        <v>0</v>
      </c>
      <c r="X33" s="46">
        <v>156991.84899999999</v>
      </c>
      <c r="Y33" s="46">
        <v>844464.65899999999</v>
      </c>
      <c r="Z33" s="46">
        <v>0</v>
      </c>
      <c r="AA33" s="46">
        <v>0</v>
      </c>
      <c r="AB33" s="46">
        <v>0</v>
      </c>
      <c r="AC33" s="77">
        <v>0</v>
      </c>
    </row>
    <row r="34" spans="1:29" s="32" customFormat="1" x14ac:dyDescent="0.2">
      <c r="A34" s="42">
        <v>57</v>
      </c>
      <c r="B34" s="57">
        <v>46.47</v>
      </c>
      <c r="C34" s="44">
        <v>1</v>
      </c>
      <c r="D34" s="44" t="s">
        <v>202</v>
      </c>
      <c r="E34" s="44" t="s">
        <v>203</v>
      </c>
      <c r="F34" s="45">
        <v>10985859.749</v>
      </c>
      <c r="G34" s="46">
        <v>3558497.5890000002</v>
      </c>
      <c r="H34" s="46">
        <v>4703967.2889999999</v>
      </c>
      <c r="I34" s="46">
        <v>4160825.3110000002</v>
      </c>
      <c r="J34" s="46">
        <v>5199751.5580000002</v>
      </c>
      <c r="K34" s="46">
        <v>185289.747</v>
      </c>
      <c r="L34" s="92" t="s">
        <v>194</v>
      </c>
      <c r="M34" s="77">
        <v>354711.26899999997</v>
      </c>
      <c r="N34" s="76"/>
      <c r="O34" s="45">
        <v>37567532.262000002</v>
      </c>
      <c r="P34" s="46">
        <v>3261852.139</v>
      </c>
      <c r="Q34" s="46">
        <v>2385905.1239999998</v>
      </c>
      <c r="R34" s="46">
        <v>1122081.416</v>
      </c>
      <c r="S34" s="46">
        <v>553605.87100000004</v>
      </c>
      <c r="T34" s="46">
        <v>121942.31600000001</v>
      </c>
      <c r="U34" s="46">
        <v>51782.31</v>
      </c>
      <c r="V34" s="46">
        <v>75016.987999999998</v>
      </c>
      <c r="W34" s="46">
        <v>0</v>
      </c>
      <c r="X34" s="46">
        <v>47308.203000000001</v>
      </c>
      <c r="Y34" s="46">
        <v>179381.96900000001</v>
      </c>
      <c r="Z34" s="46">
        <v>0</v>
      </c>
      <c r="AA34" s="46">
        <v>0</v>
      </c>
      <c r="AB34" s="46">
        <v>0</v>
      </c>
      <c r="AC34" s="77">
        <v>0</v>
      </c>
    </row>
    <row r="35" spans="1:29" s="32" customFormat="1" x14ac:dyDescent="0.2">
      <c r="A35" s="42">
        <v>54</v>
      </c>
      <c r="B35" s="57">
        <v>46.47</v>
      </c>
      <c r="C35" s="44">
        <v>2</v>
      </c>
      <c r="D35" s="44" t="s">
        <v>202</v>
      </c>
      <c r="E35" s="44" t="s">
        <v>203</v>
      </c>
      <c r="F35" s="45">
        <v>15881444.818</v>
      </c>
      <c r="G35" s="46">
        <v>5218083.7769999998</v>
      </c>
      <c r="H35" s="46">
        <v>6091245.6809999999</v>
      </c>
      <c r="I35" s="46">
        <v>5408166.534</v>
      </c>
      <c r="J35" s="46">
        <v>8973460.6150000002</v>
      </c>
      <c r="K35" s="46">
        <v>274762.92700000003</v>
      </c>
      <c r="L35" s="92" t="s">
        <v>194</v>
      </c>
      <c r="M35" s="77">
        <v>874701.95900000003</v>
      </c>
      <c r="N35" s="76"/>
      <c r="O35" s="45">
        <v>52163567.343000002</v>
      </c>
      <c r="P35" s="46">
        <v>4181650.7480000001</v>
      </c>
      <c r="Q35" s="46">
        <v>3043120.997</v>
      </c>
      <c r="R35" s="46">
        <v>1421950.716</v>
      </c>
      <c r="S35" s="46">
        <v>762245.42700000003</v>
      </c>
      <c r="T35" s="46">
        <v>142441.147</v>
      </c>
      <c r="U35" s="46">
        <v>64395.889000000003</v>
      </c>
      <c r="V35" s="46">
        <v>72047.812999999995</v>
      </c>
      <c r="W35" s="46">
        <v>0</v>
      </c>
      <c r="X35" s="46">
        <v>53119.148999999998</v>
      </c>
      <c r="Y35" s="46">
        <v>182723.092</v>
      </c>
      <c r="Z35" s="46">
        <v>0</v>
      </c>
      <c r="AA35" s="46">
        <v>0</v>
      </c>
      <c r="AB35" s="46">
        <v>0</v>
      </c>
      <c r="AC35" s="77">
        <v>0</v>
      </c>
    </row>
    <row r="36" spans="1:29" s="32" customFormat="1" x14ac:dyDescent="0.2">
      <c r="A36" s="42">
        <v>51</v>
      </c>
      <c r="B36" s="57">
        <v>46.47</v>
      </c>
      <c r="C36" s="44">
        <v>3</v>
      </c>
      <c r="D36" s="44" t="s">
        <v>202</v>
      </c>
      <c r="E36" s="44" t="s">
        <v>203</v>
      </c>
      <c r="F36" s="45">
        <v>21353127.208999999</v>
      </c>
      <c r="G36" s="46">
        <v>6903684.1529999999</v>
      </c>
      <c r="H36" s="46">
        <v>9783664.909</v>
      </c>
      <c r="I36" s="46">
        <v>9604094.9069999997</v>
      </c>
      <c r="J36" s="46">
        <v>14504776.721000001</v>
      </c>
      <c r="K36" s="46">
        <v>422626.00300000003</v>
      </c>
      <c r="L36" s="92" t="s">
        <v>194</v>
      </c>
      <c r="M36" s="77">
        <v>1262157.6640000001</v>
      </c>
      <c r="N36" s="76"/>
      <c r="O36" s="45">
        <v>70771844.533000007</v>
      </c>
      <c r="P36" s="46">
        <v>6947349.6059999997</v>
      </c>
      <c r="Q36" s="46">
        <v>4766240.4460000005</v>
      </c>
      <c r="R36" s="46">
        <v>1963114.686</v>
      </c>
      <c r="S36" s="46">
        <v>1117707.8629999999</v>
      </c>
      <c r="T36" s="46">
        <v>241353.198</v>
      </c>
      <c r="U36" s="46">
        <v>131686.016</v>
      </c>
      <c r="V36" s="46">
        <v>131132.9</v>
      </c>
      <c r="W36" s="46">
        <v>0</v>
      </c>
      <c r="X36" s="46">
        <v>96384.455000000002</v>
      </c>
      <c r="Y36" s="46">
        <v>347471.25599999999</v>
      </c>
      <c r="Z36" s="46">
        <v>0</v>
      </c>
      <c r="AA36" s="46">
        <v>0</v>
      </c>
      <c r="AB36" s="46">
        <v>0</v>
      </c>
      <c r="AC36" s="77">
        <v>0</v>
      </c>
    </row>
    <row r="37" spans="1:29" s="32" customFormat="1" x14ac:dyDescent="0.2">
      <c r="A37" s="42">
        <v>49</v>
      </c>
      <c r="B37" s="57">
        <v>46.47</v>
      </c>
      <c r="C37" s="44">
        <v>4</v>
      </c>
      <c r="D37" s="44" t="s">
        <v>202</v>
      </c>
      <c r="E37" s="44" t="s">
        <v>203</v>
      </c>
      <c r="F37" s="45">
        <v>14683814.104</v>
      </c>
      <c r="G37" s="46">
        <v>4583033.8509999998</v>
      </c>
      <c r="H37" s="46">
        <v>6531733.5769999996</v>
      </c>
      <c r="I37" s="46">
        <v>7372538.6030000001</v>
      </c>
      <c r="J37" s="46">
        <v>12142139.17</v>
      </c>
      <c r="K37" s="46">
        <v>382053.90100000001</v>
      </c>
      <c r="L37" s="92" t="s">
        <v>194</v>
      </c>
      <c r="M37" s="77">
        <v>936146.04399999999</v>
      </c>
      <c r="N37" s="76"/>
      <c r="O37" s="45">
        <v>65521160.773999996</v>
      </c>
      <c r="P37" s="46">
        <v>6122504.335</v>
      </c>
      <c r="Q37" s="46">
        <v>4422828.5750000002</v>
      </c>
      <c r="R37" s="46">
        <v>1575620.483</v>
      </c>
      <c r="S37" s="46">
        <v>846168.75100000005</v>
      </c>
      <c r="T37" s="46">
        <v>150175.73199999999</v>
      </c>
      <c r="U37" s="46">
        <v>79835.657000000007</v>
      </c>
      <c r="V37" s="46">
        <v>97501.819000000003</v>
      </c>
      <c r="W37" s="46">
        <v>0</v>
      </c>
      <c r="X37" s="46">
        <v>82625.508000000002</v>
      </c>
      <c r="Y37" s="46">
        <v>305920.20799999998</v>
      </c>
      <c r="Z37" s="46">
        <v>0</v>
      </c>
      <c r="AA37" s="46">
        <v>0</v>
      </c>
      <c r="AB37" s="46">
        <v>0</v>
      </c>
      <c r="AC37" s="77">
        <v>0</v>
      </c>
    </row>
    <row r="38" spans="1:29" s="32" customFormat="1" x14ac:dyDescent="0.2">
      <c r="A38" s="42">
        <v>46</v>
      </c>
      <c r="B38" s="57">
        <v>46.47</v>
      </c>
      <c r="C38" s="44">
        <v>5</v>
      </c>
      <c r="D38" s="44" t="s">
        <v>202</v>
      </c>
      <c r="E38" s="44" t="s">
        <v>203</v>
      </c>
      <c r="F38" s="45">
        <v>22654451.857000001</v>
      </c>
      <c r="G38" s="46">
        <v>7492228.6699999999</v>
      </c>
      <c r="H38" s="46">
        <v>10919857.438999999</v>
      </c>
      <c r="I38" s="46">
        <v>11304843.209000001</v>
      </c>
      <c r="J38" s="46">
        <v>15580461.266000001</v>
      </c>
      <c r="K38" s="46">
        <v>540215.25699999998</v>
      </c>
      <c r="L38" s="92" t="s">
        <v>204</v>
      </c>
      <c r="M38" s="77">
        <v>1033433.188</v>
      </c>
      <c r="N38" s="76"/>
      <c r="O38" s="45">
        <v>116906431.108</v>
      </c>
      <c r="P38" s="46">
        <v>10263333.476</v>
      </c>
      <c r="Q38" s="46">
        <v>7229402.4749999996</v>
      </c>
      <c r="R38" s="46">
        <v>2493503.1269999999</v>
      </c>
      <c r="S38" s="46">
        <v>1353003.4369999999</v>
      </c>
      <c r="T38" s="46">
        <v>317995.44799999997</v>
      </c>
      <c r="U38" s="46">
        <v>118862.35400000001</v>
      </c>
      <c r="V38" s="46">
        <v>180549.625</v>
      </c>
      <c r="W38" s="46">
        <v>0</v>
      </c>
      <c r="X38" s="46">
        <v>122812.364</v>
      </c>
      <c r="Y38" s="46">
        <v>511267.52399999998</v>
      </c>
      <c r="Z38" s="46">
        <v>0</v>
      </c>
      <c r="AA38" s="46">
        <v>0</v>
      </c>
      <c r="AB38" s="46">
        <v>0</v>
      </c>
      <c r="AC38" s="77">
        <v>0</v>
      </c>
    </row>
    <row r="39" spans="1:29" s="32" customFormat="1" x14ac:dyDescent="0.2">
      <c r="A39" s="42">
        <v>43</v>
      </c>
      <c r="B39" s="57">
        <v>46.47</v>
      </c>
      <c r="C39" s="44">
        <v>6</v>
      </c>
      <c r="D39" s="44" t="s">
        <v>202</v>
      </c>
      <c r="E39" s="44" t="s">
        <v>203</v>
      </c>
      <c r="F39" s="45">
        <v>17264318.484999999</v>
      </c>
      <c r="G39" s="46">
        <v>5267947.875</v>
      </c>
      <c r="H39" s="46">
        <v>6877080.9469999997</v>
      </c>
      <c r="I39" s="46">
        <v>6399355.3370000003</v>
      </c>
      <c r="J39" s="46">
        <v>8600289.3499999996</v>
      </c>
      <c r="K39" s="46">
        <v>261518.367</v>
      </c>
      <c r="L39" s="92" t="s">
        <v>204</v>
      </c>
      <c r="M39" s="77">
        <v>525347.51399999997</v>
      </c>
      <c r="N39" s="76"/>
      <c r="O39" s="45">
        <v>47063897.979999997</v>
      </c>
      <c r="P39" s="46">
        <v>3874573.1839999999</v>
      </c>
      <c r="Q39" s="46">
        <v>2936955.9929999998</v>
      </c>
      <c r="R39" s="46">
        <v>1323074.1040000001</v>
      </c>
      <c r="S39" s="46">
        <v>491820.12</v>
      </c>
      <c r="T39" s="46">
        <v>178272.05</v>
      </c>
      <c r="U39" s="46">
        <v>77778.857999999993</v>
      </c>
      <c r="V39" s="46">
        <v>73977.058999999994</v>
      </c>
      <c r="W39" s="46">
        <v>0</v>
      </c>
      <c r="X39" s="46">
        <v>57184.77</v>
      </c>
      <c r="Y39" s="46">
        <v>338995.78700000001</v>
      </c>
      <c r="Z39" s="46">
        <v>0</v>
      </c>
      <c r="AA39" s="46">
        <v>0</v>
      </c>
      <c r="AB39" s="46">
        <v>0</v>
      </c>
      <c r="AC39" s="77">
        <v>0</v>
      </c>
    </row>
    <row r="40" spans="1:29" s="32" customFormat="1" x14ac:dyDescent="0.2">
      <c r="A40" s="42">
        <v>39</v>
      </c>
      <c r="B40" s="57">
        <v>46.47</v>
      </c>
      <c r="C40" s="44">
        <v>7</v>
      </c>
      <c r="D40" s="44" t="s">
        <v>202</v>
      </c>
      <c r="E40" s="44" t="s">
        <v>203</v>
      </c>
      <c r="F40" s="45">
        <v>19525065.664999999</v>
      </c>
      <c r="G40" s="46">
        <v>5724067.4970000004</v>
      </c>
      <c r="H40" s="46">
        <v>8076070.5789999999</v>
      </c>
      <c r="I40" s="46">
        <v>7548715.9709999999</v>
      </c>
      <c r="J40" s="46">
        <v>9082202.5519999992</v>
      </c>
      <c r="K40" s="46">
        <v>282005.38500000001</v>
      </c>
      <c r="L40" s="92">
        <v>48148</v>
      </c>
      <c r="M40" s="77">
        <v>517686.38</v>
      </c>
      <c r="N40" s="76">
        <f t="shared" si="0"/>
        <v>0.14583524563893233</v>
      </c>
      <c r="O40" s="45">
        <v>44593954.215000004</v>
      </c>
      <c r="P40" s="46">
        <v>3602848.5490000001</v>
      </c>
      <c r="Q40" s="46">
        <v>2655383.298</v>
      </c>
      <c r="R40" s="46">
        <v>1324956.362</v>
      </c>
      <c r="S40" s="46">
        <v>598677.42000000004</v>
      </c>
      <c r="T40" s="46">
        <v>110356.788</v>
      </c>
      <c r="U40" s="46">
        <v>73539.92</v>
      </c>
      <c r="V40" s="46">
        <v>69330.914999999994</v>
      </c>
      <c r="W40" s="46">
        <v>0</v>
      </c>
      <c r="X40" s="46">
        <v>43798.796000000002</v>
      </c>
      <c r="Y40" s="46">
        <v>310191.77600000001</v>
      </c>
      <c r="Z40" s="46">
        <v>0</v>
      </c>
      <c r="AA40" s="46">
        <v>0</v>
      </c>
      <c r="AB40" s="46">
        <v>0</v>
      </c>
      <c r="AC40" s="77">
        <v>0</v>
      </c>
    </row>
    <row r="41" spans="1:29" s="32" customFormat="1" x14ac:dyDescent="0.2">
      <c r="A41" s="42">
        <v>36</v>
      </c>
      <c r="B41" s="57">
        <v>46.47</v>
      </c>
      <c r="C41" s="44">
        <v>8</v>
      </c>
      <c r="D41" s="44" t="s">
        <v>202</v>
      </c>
      <c r="E41" s="44" t="s">
        <v>203</v>
      </c>
      <c r="F41" s="45">
        <v>49267442.439999998</v>
      </c>
      <c r="G41" s="46">
        <v>11482109.619999999</v>
      </c>
      <c r="H41" s="46">
        <v>14749614.582</v>
      </c>
      <c r="I41" s="46">
        <v>17217081.820999999</v>
      </c>
      <c r="J41" s="46">
        <v>18034633.142999999</v>
      </c>
      <c r="K41" s="46">
        <v>474138.44300000003</v>
      </c>
      <c r="L41" s="92">
        <v>151130</v>
      </c>
      <c r="M41" s="77">
        <v>1108653.3189999999</v>
      </c>
      <c r="N41" s="76">
        <f t="shared" si="0"/>
        <v>0.24170418592514833</v>
      </c>
      <c r="O41" s="45">
        <v>109954404.015</v>
      </c>
      <c r="P41" s="46">
        <v>11835017.494000001</v>
      </c>
      <c r="Q41" s="46">
        <v>8219865.3329999996</v>
      </c>
      <c r="R41" s="46">
        <v>3871080.5389999999</v>
      </c>
      <c r="S41" s="46">
        <v>1596747.8419999999</v>
      </c>
      <c r="T41" s="46">
        <v>342505.57699999999</v>
      </c>
      <c r="U41" s="46">
        <v>216603.11799999999</v>
      </c>
      <c r="V41" s="46">
        <v>186693.008</v>
      </c>
      <c r="W41" s="46">
        <v>0</v>
      </c>
      <c r="X41" s="46">
        <v>179446.98199999999</v>
      </c>
      <c r="Y41" s="46">
        <v>1893505.2409999999</v>
      </c>
      <c r="Z41" s="46">
        <v>0</v>
      </c>
      <c r="AA41" s="46">
        <v>0</v>
      </c>
      <c r="AB41" s="46">
        <v>0</v>
      </c>
      <c r="AC41" s="77">
        <v>0</v>
      </c>
    </row>
    <row r="42" spans="1:29" s="32" customFormat="1" x14ac:dyDescent="0.2">
      <c r="A42" s="42">
        <v>31</v>
      </c>
      <c r="B42" s="57">
        <v>46.47</v>
      </c>
      <c r="C42" s="44">
        <v>9</v>
      </c>
      <c r="D42" s="44" t="s">
        <v>202</v>
      </c>
      <c r="E42" s="44" t="s">
        <v>203</v>
      </c>
      <c r="F42" s="45">
        <v>14306459.873</v>
      </c>
      <c r="G42" s="46">
        <v>3167123.4029999999</v>
      </c>
      <c r="H42" s="46">
        <v>4140154.1970000002</v>
      </c>
      <c r="I42" s="46">
        <v>3982682.943</v>
      </c>
      <c r="J42" s="46">
        <v>4386827.3439999996</v>
      </c>
      <c r="K42" s="46">
        <v>88639.410999999993</v>
      </c>
      <c r="L42" s="92">
        <v>33083</v>
      </c>
      <c r="M42" s="77">
        <v>350066.22100000002</v>
      </c>
      <c r="N42" s="76">
        <f t="shared" si="0"/>
        <v>0.27179054151334547</v>
      </c>
      <c r="O42" s="45">
        <v>23297049.202</v>
      </c>
      <c r="P42" s="46">
        <v>2698678.5639999998</v>
      </c>
      <c r="Q42" s="46">
        <v>1726616.7450000001</v>
      </c>
      <c r="R42" s="46">
        <v>844591.42599999998</v>
      </c>
      <c r="S42" s="46">
        <v>393853.44699999999</v>
      </c>
      <c r="T42" s="46">
        <v>88345.953999999998</v>
      </c>
      <c r="U42" s="46">
        <v>42280.220999999998</v>
      </c>
      <c r="V42" s="46">
        <v>45632.87</v>
      </c>
      <c r="W42" s="46">
        <v>0</v>
      </c>
      <c r="X42" s="46">
        <v>33762.966999999997</v>
      </c>
      <c r="Y42" s="46">
        <v>330902.57299999997</v>
      </c>
      <c r="Z42" s="46">
        <v>0</v>
      </c>
      <c r="AA42" s="46">
        <v>0</v>
      </c>
      <c r="AB42" s="46">
        <v>0</v>
      </c>
      <c r="AC42" s="77">
        <v>0</v>
      </c>
    </row>
    <row r="43" spans="1:29" s="32" customFormat="1" x14ac:dyDescent="0.2">
      <c r="A43" s="42">
        <v>26</v>
      </c>
      <c r="B43" s="57">
        <v>46.47</v>
      </c>
      <c r="C43" s="44">
        <v>10</v>
      </c>
      <c r="D43" s="44" t="s">
        <v>202</v>
      </c>
      <c r="E43" s="44" t="s">
        <v>203</v>
      </c>
      <c r="F43" s="45">
        <v>61078681.875</v>
      </c>
      <c r="G43" s="46">
        <v>14641703.467</v>
      </c>
      <c r="H43" s="46">
        <v>20958282.754000001</v>
      </c>
      <c r="I43" s="46">
        <v>19412408.563999999</v>
      </c>
      <c r="J43" s="46">
        <v>16497504.978</v>
      </c>
      <c r="K43" s="46">
        <v>467983.78600000002</v>
      </c>
      <c r="L43" s="92">
        <v>262168</v>
      </c>
      <c r="M43" s="77">
        <v>1331927.9539999999</v>
      </c>
      <c r="N43" s="76">
        <f t="shared" si="0"/>
        <v>0.35905958874145655</v>
      </c>
      <c r="O43" s="45">
        <v>86910604.427000001</v>
      </c>
      <c r="P43" s="46">
        <v>9267266.3330000006</v>
      </c>
      <c r="Q43" s="46">
        <v>6807734.3159999996</v>
      </c>
      <c r="R43" s="46">
        <v>3424993.429</v>
      </c>
      <c r="S43" s="46">
        <v>1057023.801</v>
      </c>
      <c r="T43" s="46">
        <v>305607.72499999998</v>
      </c>
      <c r="U43" s="46">
        <v>216847.93700000001</v>
      </c>
      <c r="V43" s="46">
        <v>194267.21900000001</v>
      </c>
      <c r="W43" s="46">
        <v>0</v>
      </c>
      <c r="X43" s="46">
        <v>135180.34099999999</v>
      </c>
      <c r="Y43" s="46">
        <v>1168677.557</v>
      </c>
      <c r="Z43" s="46">
        <v>0</v>
      </c>
      <c r="AA43" s="46">
        <v>0</v>
      </c>
      <c r="AB43" s="46">
        <v>0</v>
      </c>
      <c r="AC43" s="77">
        <v>0</v>
      </c>
    </row>
    <row r="44" spans="1:29" s="32" customFormat="1" x14ac:dyDescent="0.2">
      <c r="A44" s="42">
        <v>21</v>
      </c>
      <c r="B44" s="57">
        <v>46.47</v>
      </c>
      <c r="C44" s="44">
        <v>11</v>
      </c>
      <c r="D44" s="44" t="s">
        <v>202</v>
      </c>
      <c r="E44" s="44" t="s">
        <v>203</v>
      </c>
      <c r="F44" s="45">
        <v>30851516.103</v>
      </c>
      <c r="G44" s="46">
        <v>6898379.8339999998</v>
      </c>
      <c r="H44" s="46">
        <v>9342723.4079999998</v>
      </c>
      <c r="I44" s="46">
        <v>9364021.8829999994</v>
      </c>
      <c r="J44" s="46">
        <v>7807375.2259999998</v>
      </c>
      <c r="K44" s="46">
        <v>244987.804</v>
      </c>
      <c r="L44" s="92">
        <v>70753</v>
      </c>
      <c r="M44" s="77">
        <v>513002.71500000003</v>
      </c>
      <c r="N44" s="76">
        <f t="shared" si="0"/>
        <v>0.22408570290458879</v>
      </c>
      <c r="O44" s="45">
        <v>32150721.473000001</v>
      </c>
      <c r="P44" s="46">
        <v>3482079.26</v>
      </c>
      <c r="Q44" s="46">
        <v>2582208.7030000002</v>
      </c>
      <c r="R44" s="46">
        <v>1180941.817</v>
      </c>
      <c r="S44" s="46">
        <v>498507.18900000001</v>
      </c>
      <c r="T44" s="46">
        <v>101001.058</v>
      </c>
      <c r="U44" s="46">
        <v>86261.884999999995</v>
      </c>
      <c r="V44" s="46">
        <v>59764.847999999998</v>
      </c>
      <c r="W44" s="46">
        <v>0</v>
      </c>
      <c r="X44" s="46">
        <v>46704.283000000003</v>
      </c>
      <c r="Y44" s="46">
        <v>492314.32500000001</v>
      </c>
      <c r="Z44" s="46">
        <v>0</v>
      </c>
      <c r="AA44" s="46">
        <v>0</v>
      </c>
      <c r="AB44" s="46">
        <v>0</v>
      </c>
      <c r="AC44" s="77">
        <v>0</v>
      </c>
    </row>
    <row r="45" spans="1:29" s="32" customFormat="1" x14ac:dyDescent="0.2">
      <c r="A45" s="42">
        <v>16</v>
      </c>
      <c r="B45" s="57">
        <v>46.47</v>
      </c>
      <c r="C45" s="44">
        <v>12</v>
      </c>
      <c r="D45" s="44" t="s">
        <v>202</v>
      </c>
      <c r="E45" s="44" t="s">
        <v>203</v>
      </c>
      <c r="F45" s="45">
        <v>41542301.066</v>
      </c>
      <c r="G45" s="46">
        <v>9415539.1109999996</v>
      </c>
      <c r="H45" s="46">
        <v>12755105.509</v>
      </c>
      <c r="I45" s="46">
        <v>12989970.035</v>
      </c>
      <c r="J45" s="46">
        <v>12897326.959000001</v>
      </c>
      <c r="K45" s="46">
        <v>516392.74599999998</v>
      </c>
      <c r="L45" s="92">
        <v>123231</v>
      </c>
      <c r="M45" s="77">
        <v>755668.86300000001</v>
      </c>
      <c r="N45" s="76">
        <f t="shared" si="0"/>
        <v>0.1926617027129571</v>
      </c>
      <c r="O45" s="45">
        <v>45917290.156999998</v>
      </c>
      <c r="P45" s="46">
        <v>5494267.6260000002</v>
      </c>
      <c r="Q45" s="46">
        <v>4742517.5329999998</v>
      </c>
      <c r="R45" s="46">
        <v>1382797.8970000001</v>
      </c>
      <c r="S45" s="46">
        <v>937541.85100000002</v>
      </c>
      <c r="T45" s="46">
        <v>101721.85</v>
      </c>
      <c r="U45" s="46">
        <v>110943.95299999999</v>
      </c>
      <c r="V45" s="46">
        <v>98466.091</v>
      </c>
      <c r="W45" s="46">
        <v>0</v>
      </c>
      <c r="X45" s="46">
        <v>58756.631999999998</v>
      </c>
      <c r="Y45" s="46">
        <v>813897.06200000003</v>
      </c>
      <c r="Z45" s="46">
        <v>0</v>
      </c>
      <c r="AA45" s="46">
        <v>0</v>
      </c>
      <c r="AB45" s="46">
        <v>0</v>
      </c>
      <c r="AC45" s="77">
        <v>0</v>
      </c>
    </row>
    <row r="46" spans="1:29" s="32" customFormat="1" x14ac:dyDescent="0.2">
      <c r="A46" s="42">
        <v>12</v>
      </c>
      <c r="B46" s="57">
        <v>46.47</v>
      </c>
      <c r="C46" s="44">
        <v>13</v>
      </c>
      <c r="D46" s="44" t="s">
        <v>202</v>
      </c>
      <c r="E46" s="44" t="s">
        <v>203</v>
      </c>
      <c r="F46" s="45">
        <v>24837182.638999999</v>
      </c>
      <c r="G46" s="46">
        <v>5764482.0329999998</v>
      </c>
      <c r="H46" s="46">
        <v>7781605.4220000003</v>
      </c>
      <c r="I46" s="46">
        <v>7592789.977</v>
      </c>
      <c r="J46" s="46">
        <v>7355568.4349999996</v>
      </c>
      <c r="K46" s="46">
        <v>357652.64399999997</v>
      </c>
      <c r="L46" s="92">
        <v>86525</v>
      </c>
      <c r="M46" s="77">
        <v>458305.19400000002</v>
      </c>
      <c r="N46" s="76">
        <f t="shared" si="0"/>
        <v>0.19479818754678255</v>
      </c>
      <c r="O46" s="45">
        <v>29886622.710000001</v>
      </c>
      <c r="P46" s="46">
        <v>3321673.4939999999</v>
      </c>
      <c r="Q46" s="46">
        <v>2732227.9049999998</v>
      </c>
      <c r="R46" s="46">
        <v>1091464.1529999999</v>
      </c>
      <c r="S46" s="46">
        <v>537458.95400000003</v>
      </c>
      <c r="T46" s="46">
        <v>86067.8</v>
      </c>
      <c r="U46" s="46">
        <v>69543.036999999997</v>
      </c>
      <c r="V46" s="46">
        <v>64465.851000000002</v>
      </c>
      <c r="W46" s="46">
        <v>0</v>
      </c>
      <c r="X46" s="46">
        <v>63204.14</v>
      </c>
      <c r="Y46" s="46">
        <v>445851.04300000001</v>
      </c>
      <c r="Z46" s="46">
        <v>0</v>
      </c>
      <c r="AA46" s="46">
        <v>0</v>
      </c>
      <c r="AB46" s="46">
        <v>0</v>
      </c>
      <c r="AC46" s="77">
        <v>0</v>
      </c>
    </row>
    <row r="47" spans="1:29" s="32" customFormat="1" x14ac:dyDescent="0.2">
      <c r="A47" s="42">
        <v>8</v>
      </c>
      <c r="B47" s="57">
        <v>46.47</v>
      </c>
      <c r="C47" s="44">
        <v>14</v>
      </c>
      <c r="D47" s="44" t="s">
        <v>202</v>
      </c>
      <c r="E47" s="44" t="s">
        <v>203</v>
      </c>
      <c r="F47" s="45">
        <v>17280971.890000001</v>
      </c>
      <c r="G47" s="46">
        <v>3852763.0639999998</v>
      </c>
      <c r="H47" s="46">
        <v>5676658.8090000004</v>
      </c>
      <c r="I47" s="46">
        <v>5043443.9649999999</v>
      </c>
      <c r="J47" s="46">
        <v>5011446.4570000004</v>
      </c>
      <c r="K47" s="46">
        <v>221237.82500000001</v>
      </c>
      <c r="L47" s="92">
        <v>61499</v>
      </c>
      <c r="M47" s="77">
        <v>326977.11800000002</v>
      </c>
      <c r="N47" s="76">
        <f t="shared" si="0"/>
        <v>0.21751322983838414</v>
      </c>
      <c r="O47" s="45">
        <v>18922179.271000002</v>
      </c>
      <c r="P47" s="46">
        <v>2037085.2080000001</v>
      </c>
      <c r="Q47" s="46">
        <v>1490399.3119999999</v>
      </c>
      <c r="R47" s="46">
        <v>690549.04500000004</v>
      </c>
      <c r="S47" s="46">
        <v>374815.24599999998</v>
      </c>
      <c r="T47" s="46">
        <v>55602.427000000003</v>
      </c>
      <c r="U47" s="46">
        <v>47033.688000000002</v>
      </c>
      <c r="V47" s="46">
        <v>40473.11</v>
      </c>
      <c r="W47" s="46">
        <v>0</v>
      </c>
      <c r="X47" s="46">
        <v>47979.908000000003</v>
      </c>
      <c r="Y47" s="46">
        <v>356659.005</v>
      </c>
      <c r="Z47" s="46">
        <v>0</v>
      </c>
      <c r="AA47" s="46">
        <v>0</v>
      </c>
      <c r="AB47" s="46">
        <v>0</v>
      </c>
      <c r="AC47" s="77">
        <v>0</v>
      </c>
    </row>
    <row r="48" spans="1:29" s="32" customFormat="1" x14ac:dyDescent="0.2">
      <c r="A48" s="42">
        <v>5</v>
      </c>
      <c r="B48" s="57">
        <v>46.47</v>
      </c>
      <c r="C48" s="44">
        <v>15</v>
      </c>
      <c r="D48" s="44" t="s">
        <v>202</v>
      </c>
      <c r="E48" s="44" t="s">
        <v>203</v>
      </c>
      <c r="F48" s="45">
        <v>24762504.120999999</v>
      </c>
      <c r="G48" s="46">
        <v>4404492.1449999996</v>
      </c>
      <c r="H48" s="46">
        <v>5842537.034</v>
      </c>
      <c r="I48" s="46">
        <v>5981602.75</v>
      </c>
      <c r="J48" s="46">
        <v>5684893.1869999999</v>
      </c>
      <c r="K48" s="46">
        <v>387194.64600000001</v>
      </c>
      <c r="L48" s="92">
        <v>71880</v>
      </c>
      <c r="M48" s="77">
        <v>411612.20699999999</v>
      </c>
      <c r="N48" s="76">
        <f t="shared" si="0"/>
        <v>0.15657584365920307</v>
      </c>
      <c r="O48" s="45">
        <v>27949499.013999999</v>
      </c>
      <c r="P48" s="46">
        <v>2883165.7420000001</v>
      </c>
      <c r="Q48" s="46">
        <v>2010193.1070000001</v>
      </c>
      <c r="R48" s="46">
        <v>1024339.14</v>
      </c>
      <c r="S48" s="46">
        <v>531211.78899999999</v>
      </c>
      <c r="T48" s="46">
        <v>91006.168999999994</v>
      </c>
      <c r="U48" s="46">
        <v>61912.078000000001</v>
      </c>
      <c r="V48" s="46">
        <v>50477.218999999997</v>
      </c>
      <c r="W48" s="46">
        <v>0</v>
      </c>
      <c r="X48" s="46">
        <v>53002.739000000001</v>
      </c>
      <c r="Y48" s="46">
        <v>509903.83600000001</v>
      </c>
      <c r="Z48" s="46">
        <v>0</v>
      </c>
      <c r="AA48" s="46">
        <v>0</v>
      </c>
      <c r="AB48" s="46">
        <v>0</v>
      </c>
      <c r="AC48" s="77">
        <v>0</v>
      </c>
    </row>
    <row r="49" spans="1:29" s="32" customFormat="1" ht="17" thickBot="1" x14ac:dyDescent="0.25">
      <c r="A49" s="48">
        <v>2</v>
      </c>
      <c r="B49" s="59">
        <v>46.47</v>
      </c>
      <c r="C49" s="50">
        <v>16</v>
      </c>
      <c r="D49" s="50" t="s">
        <v>202</v>
      </c>
      <c r="E49" s="50" t="s">
        <v>203</v>
      </c>
      <c r="F49" s="51">
        <v>17630997.75</v>
      </c>
      <c r="G49" s="52">
        <v>3145922.5929999999</v>
      </c>
      <c r="H49" s="52">
        <v>4646288.7630000003</v>
      </c>
      <c r="I49" s="52">
        <v>4364752.0379999997</v>
      </c>
      <c r="J49" s="52">
        <v>3915571.1460000002</v>
      </c>
      <c r="K49" s="52">
        <v>303698.36300000001</v>
      </c>
      <c r="L49" s="93">
        <v>65528</v>
      </c>
      <c r="M49" s="79">
        <v>300269.69</v>
      </c>
      <c r="N49" s="78">
        <f t="shared" si="0"/>
        <v>0.17747378455746943</v>
      </c>
      <c r="O49" s="51">
        <v>19238703.441</v>
      </c>
      <c r="P49" s="52">
        <v>2116468.2779999999</v>
      </c>
      <c r="Q49" s="52">
        <v>1657110.912</v>
      </c>
      <c r="R49" s="52">
        <v>902259.86199999996</v>
      </c>
      <c r="S49" s="52">
        <v>442921.67499999999</v>
      </c>
      <c r="T49" s="52">
        <v>85376.58</v>
      </c>
      <c r="U49" s="52">
        <v>53413.432999999997</v>
      </c>
      <c r="V49" s="52">
        <v>49007.216</v>
      </c>
      <c r="W49" s="52">
        <v>0</v>
      </c>
      <c r="X49" s="52">
        <v>39562.75</v>
      </c>
      <c r="Y49" s="52">
        <v>461884.93300000002</v>
      </c>
      <c r="Z49" s="52">
        <v>0</v>
      </c>
      <c r="AA49" s="52">
        <v>0</v>
      </c>
      <c r="AB49" s="52">
        <v>0</v>
      </c>
      <c r="AC49" s="79">
        <v>0</v>
      </c>
    </row>
    <row r="50" spans="1:29" s="32" customForma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94"/>
      <c r="M50" s="36"/>
      <c r="N50" s="7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</row>
    <row r="51" spans="1:29" s="32" customFormat="1" ht="17" thickBot="1" x14ac:dyDescent="0.25">
      <c r="A51" s="35" t="s">
        <v>211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94"/>
      <c r="M51" s="36"/>
      <c r="N51" s="7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</row>
    <row r="52" spans="1:29" s="32" customFormat="1" ht="17" thickBot="1" x14ac:dyDescent="0.25">
      <c r="A52" s="60" t="s">
        <v>212</v>
      </c>
      <c r="B52" s="61" t="s">
        <v>165</v>
      </c>
      <c r="C52" s="62" t="s">
        <v>213</v>
      </c>
      <c r="D52" s="62" t="s">
        <v>167</v>
      </c>
      <c r="E52" s="63" t="s">
        <v>168</v>
      </c>
      <c r="F52" s="40" t="s">
        <v>169</v>
      </c>
      <c r="G52" s="41" t="s">
        <v>170</v>
      </c>
      <c r="H52" s="41" t="s">
        <v>105</v>
      </c>
      <c r="I52" s="41" t="s">
        <v>171</v>
      </c>
      <c r="J52" s="41" t="s">
        <v>172</v>
      </c>
      <c r="K52" s="41" t="s">
        <v>106</v>
      </c>
      <c r="L52" s="91" t="s">
        <v>173</v>
      </c>
      <c r="M52" s="41" t="s">
        <v>174</v>
      </c>
      <c r="N52" s="74" t="s">
        <v>175</v>
      </c>
      <c r="O52" s="40" t="s">
        <v>176</v>
      </c>
      <c r="P52" s="41" t="s">
        <v>177</v>
      </c>
      <c r="Q52" s="41" t="s">
        <v>178</v>
      </c>
      <c r="R52" s="41" t="s">
        <v>179</v>
      </c>
      <c r="S52" s="41" t="s">
        <v>180</v>
      </c>
      <c r="T52" s="41" t="s">
        <v>181</v>
      </c>
      <c r="U52" s="41" t="s">
        <v>182</v>
      </c>
      <c r="V52" s="41" t="s">
        <v>183</v>
      </c>
      <c r="W52" s="41" t="s">
        <v>184</v>
      </c>
      <c r="X52" s="41" t="s">
        <v>185</v>
      </c>
      <c r="Y52" s="41" t="s">
        <v>186</v>
      </c>
      <c r="Z52" s="41" t="s">
        <v>187</v>
      </c>
      <c r="AA52" s="41" t="s">
        <v>188</v>
      </c>
      <c r="AB52" s="41" t="s">
        <v>189</v>
      </c>
      <c r="AC52" s="75" t="s">
        <v>190</v>
      </c>
    </row>
    <row r="53" spans="1:29" s="32" customFormat="1" x14ac:dyDescent="0.2">
      <c r="A53" s="64">
        <v>41.15</v>
      </c>
      <c r="B53" s="57">
        <v>-57.04</v>
      </c>
      <c r="C53" s="65" t="s">
        <v>214</v>
      </c>
      <c r="D53" s="65" t="s">
        <v>215</v>
      </c>
      <c r="E53" s="65" t="s">
        <v>216</v>
      </c>
      <c r="F53" s="66">
        <v>27459278.761</v>
      </c>
      <c r="G53" s="67">
        <v>5647012.3540000003</v>
      </c>
      <c r="H53" s="67">
        <v>2433219.5660000001</v>
      </c>
      <c r="I53" s="67">
        <v>3424093.6370000001</v>
      </c>
      <c r="J53" s="67">
        <v>4403948.3550000004</v>
      </c>
      <c r="K53" s="83">
        <v>128254.944</v>
      </c>
      <c r="L53" s="96" t="s">
        <v>204</v>
      </c>
      <c r="M53" s="83">
        <v>236838.05100000001</v>
      </c>
      <c r="N53" s="76"/>
      <c r="O53" s="66">
        <v>168008704.678</v>
      </c>
      <c r="P53" s="67">
        <v>6214431.3039999995</v>
      </c>
      <c r="Q53" s="67">
        <v>5614938.1220000004</v>
      </c>
      <c r="R53" s="67">
        <v>418770.15500000003</v>
      </c>
      <c r="S53" s="67">
        <v>1735482.7890000001</v>
      </c>
      <c r="T53" s="67">
        <v>123624.553</v>
      </c>
      <c r="U53" s="67">
        <v>0</v>
      </c>
      <c r="V53" s="67">
        <v>86797.842999999993</v>
      </c>
      <c r="W53" s="67">
        <v>10547.574000000001</v>
      </c>
      <c r="X53" s="67">
        <v>68772.84</v>
      </c>
      <c r="Y53" s="67">
        <v>0</v>
      </c>
      <c r="Z53" s="67">
        <v>0</v>
      </c>
      <c r="AA53" s="67">
        <v>0</v>
      </c>
      <c r="AB53" s="67">
        <v>0</v>
      </c>
      <c r="AC53" s="84">
        <v>0</v>
      </c>
    </row>
    <row r="54" spans="1:29" s="32" customFormat="1" x14ac:dyDescent="0.2">
      <c r="A54" s="64">
        <v>39.299999999999997</v>
      </c>
      <c r="B54" s="57">
        <v>-57.04</v>
      </c>
      <c r="C54" s="65" t="s">
        <v>217</v>
      </c>
      <c r="D54" s="65" t="s">
        <v>215</v>
      </c>
      <c r="E54" s="65" t="s">
        <v>216</v>
      </c>
      <c r="F54" s="66">
        <v>49551420.082000002</v>
      </c>
      <c r="G54" s="67">
        <v>6788601.9199999999</v>
      </c>
      <c r="H54" s="67">
        <v>3612718.3810000001</v>
      </c>
      <c r="I54" s="67">
        <v>6963527.3959999997</v>
      </c>
      <c r="J54" s="67">
        <v>7349117.8810000001</v>
      </c>
      <c r="K54" s="83">
        <v>223288.948</v>
      </c>
      <c r="L54" s="96">
        <v>185709</v>
      </c>
      <c r="M54" s="83">
        <v>588283.57299999997</v>
      </c>
      <c r="N54" s="76">
        <f t="shared" si="0"/>
        <v>0.45405851278256293</v>
      </c>
      <c r="O54" s="66">
        <v>352962478.41299999</v>
      </c>
      <c r="P54" s="67">
        <v>14254948.625</v>
      </c>
      <c r="Q54" s="67">
        <v>7863585.4000000004</v>
      </c>
      <c r="R54" s="67">
        <v>3418822.54</v>
      </c>
      <c r="S54" s="67">
        <v>0</v>
      </c>
      <c r="T54" s="67">
        <v>261255.997</v>
      </c>
      <c r="U54" s="67">
        <v>0</v>
      </c>
      <c r="V54" s="67">
        <v>135063.891</v>
      </c>
      <c r="W54" s="67">
        <v>0</v>
      </c>
      <c r="X54" s="67">
        <v>0</v>
      </c>
      <c r="Y54" s="67">
        <v>0</v>
      </c>
      <c r="Z54" s="67">
        <v>0</v>
      </c>
      <c r="AA54" s="67">
        <v>0</v>
      </c>
      <c r="AB54" s="67">
        <v>0</v>
      </c>
      <c r="AC54" s="84">
        <v>0</v>
      </c>
    </row>
    <row r="55" spans="1:29" s="32" customFormat="1" x14ac:dyDescent="0.2">
      <c r="A55" s="64">
        <v>37.950000000000003</v>
      </c>
      <c r="B55" s="57">
        <v>-57.04</v>
      </c>
      <c r="C55" s="65" t="s">
        <v>218</v>
      </c>
      <c r="D55" s="65" t="s">
        <v>215</v>
      </c>
      <c r="E55" s="65" t="s">
        <v>216</v>
      </c>
      <c r="F55" s="66">
        <v>50386214.483000003</v>
      </c>
      <c r="G55" s="67">
        <v>9073492.8640000001</v>
      </c>
      <c r="H55" s="67">
        <v>8017186.3320000004</v>
      </c>
      <c r="I55" s="67">
        <v>10955367.92</v>
      </c>
      <c r="J55" s="67">
        <v>17056571.785</v>
      </c>
      <c r="K55" s="83">
        <v>449817.93800000002</v>
      </c>
      <c r="L55" s="96">
        <v>171859</v>
      </c>
      <c r="M55" s="83">
        <v>1093433.0360000001</v>
      </c>
      <c r="N55" s="76">
        <f t="shared" si="0"/>
        <v>0.27644422608451336</v>
      </c>
      <c r="O55" s="66">
        <v>180647905.80500001</v>
      </c>
      <c r="P55" s="67">
        <v>13504266.379000001</v>
      </c>
      <c r="Q55" s="67">
        <v>10590851.629000001</v>
      </c>
      <c r="R55" s="67">
        <v>5181462.6229999997</v>
      </c>
      <c r="S55" s="67">
        <v>0</v>
      </c>
      <c r="T55" s="67">
        <v>300288.391</v>
      </c>
      <c r="U55" s="67">
        <v>0</v>
      </c>
      <c r="V55" s="67">
        <v>405716.76299999998</v>
      </c>
      <c r="W55" s="67">
        <v>0</v>
      </c>
      <c r="X55" s="67">
        <v>1565520.4709999999</v>
      </c>
      <c r="Y55" s="67">
        <v>372135.79700000002</v>
      </c>
      <c r="Z55" s="67">
        <v>0</v>
      </c>
      <c r="AA55" s="67">
        <v>0</v>
      </c>
      <c r="AB55" s="67">
        <v>0</v>
      </c>
      <c r="AC55" s="84">
        <v>0</v>
      </c>
    </row>
    <row r="56" spans="1:29" s="32" customFormat="1" x14ac:dyDescent="0.2">
      <c r="A56" s="64">
        <v>36.75</v>
      </c>
      <c r="B56" s="57">
        <v>-57.04</v>
      </c>
      <c r="C56" s="65" t="s">
        <v>219</v>
      </c>
      <c r="D56" s="65" t="s">
        <v>215</v>
      </c>
      <c r="E56" s="65" t="s">
        <v>216</v>
      </c>
      <c r="F56" s="66">
        <v>42428872.891999997</v>
      </c>
      <c r="G56" s="67">
        <v>10790575.521</v>
      </c>
      <c r="H56" s="67">
        <v>10218971.91</v>
      </c>
      <c r="I56" s="67">
        <v>16256003.517999999</v>
      </c>
      <c r="J56" s="67">
        <v>16495991.814999999</v>
      </c>
      <c r="K56" s="83">
        <v>940178.78099999996</v>
      </c>
      <c r="L56" s="96">
        <v>331044</v>
      </c>
      <c r="M56" s="83">
        <v>473843.18099999998</v>
      </c>
      <c r="N56" s="76">
        <f t="shared" si="0"/>
        <v>0.26041383536219054</v>
      </c>
      <c r="O56" s="66">
        <v>244323246.38</v>
      </c>
      <c r="P56" s="67">
        <v>20992059.451000001</v>
      </c>
      <c r="Q56" s="67">
        <v>12112397.310000001</v>
      </c>
      <c r="R56" s="67">
        <v>6177833.9069999997</v>
      </c>
      <c r="S56" s="67">
        <v>0</v>
      </c>
      <c r="T56" s="67">
        <v>115815.20299999999</v>
      </c>
      <c r="U56" s="67">
        <v>229887.03700000001</v>
      </c>
      <c r="V56" s="67">
        <v>333697.27100000001</v>
      </c>
      <c r="W56" s="67">
        <v>0</v>
      </c>
      <c r="X56" s="67">
        <v>1880935.7849999999</v>
      </c>
      <c r="Y56" s="67">
        <v>228600.38</v>
      </c>
      <c r="Z56" s="67">
        <v>61124.146999999997</v>
      </c>
      <c r="AA56" s="67">
        <v>8229.5939999999991</v>
      </c>
      <c r="AB56" s="67">
        <v>0</v>
      </c>
      <c r="AC56" s="84">
        <v>0</v>
      </c>
    </row>
    <row r="57" spans="1:29" s="32" customFormat="1" x14ac:dyDescent="0.2">
      <c r="A57" s="64">
        <v>35.75</v>
      </c>
      <c r="B57" s="57">
        <v>-57.04</v>
      </c>
      <c r="C57" s="65" t="s">
        <v>220</v>
      </c>
      <c r="D57" s="65" t="s">
        <v>215</v>
      </c>
      <c r="E57" s="65" t="s">
        <v>216</v>
      </c>
      <c r="F57" s="66">
        <v>18599925.780999999</v>
      </c>
      <c r="G57" s="67">
        <v>5211532.068</v>
      </c>
      <c r="H57" s="67">
        <v>3804479.7089999998</v>
      </c>
      <c r="I57" s="67">
        <v>6243905.3399999999</v>
      </c>
      <c r="J57" s="67">
        <v>8380297.8650000002</v>
      </c>
      <c r="K57" s="83">
        <v>527574.30299999996</v>
      </c>
      <c r="L57" s="96">
        <v>149800</v>
      </c>
      <c r="M57" s="83">
        <v>423334.78399999999</v>
      </c>
      <c r="N57" s="76">
        <f t="shared" si="0"/>
        <v>0.22114804080484879</v>
      </c>
      <c r="O57" s="66">
        <v>75343992.672999993</v>
      </c>
      <c r="P57" s="67">
        <v>5891737.4479999999</v>
      </c>
      <c r="Q57" s="67">
        <v>3633621.7030000002</v>
      </c>
      <c r="R57" s="67">
        <v>1991768.0349999999</v>
      </c>
      <c r="S57" s="67">
        <v>0</v>
      </c>
      <c r="T57" s="67">
        <v>114392.011</v>
      </c>
      <c r="U57" s="67">
        <v>0</v>
      </c>
      <c r="V57" s="67">
        <v>101287.97500000001</v>
      </c>
      <c r="W57" s="67">
        <v>0</v>
      </c>
      <c r="X57" s="67">
        <v>398530.08799999999</v>
      </c>
      <c r="Y57" s="67">
        <v>103021.20299999999</v>
      </c>
      <c r="Z57" s="67">
        <v>0</v>
      </c>
      <c r="AA57" s="67">
        <v>0</v>
      </c>
      <c r="AB57" s="67">
        <v>0</v>
      </c>
      <c r="AC57" s="84">
        <v>0</v>
      </c>
    </row>
    <row r="58" spans="1:29" s="32" customFormat="1" ht="17" thickBot="1" x14ac:dyDescent="0.25">
      <c r="A58" s="68">
        <v>33.950000000000003</v>
      </c>
      <c r="B58" s="59">
        <v>-57.04</v>
      </c>
      <c r="C58" s="69" t="s">
        <v>221</v>
      </c>
      <c r="D58" s="69" t="s">
        <v>215</v>
      </c>
      <c r="E58" s="69" t="s">
        <v>216</v>
      </c>
      <c r="F58" s="70">
        <v>4786435.1260000002</v>
      </c>
      <c r="G58" s="71">
        <v>1266046.7779999999</v>
      </c>
      <c r="H58" s="71">
        <v>307421.853</v>
      </c>
      <c r="I58" s="71">
        <v>1595997.5759999999</v>
      </c>
      <c r="J58" s="71">
        <v>3118105.3450000002</v>
      </c>
      <c r="K58" s="85">
        <v>96836.353000000003</v>
      </c>
      <c r="L58" s="97">
        <v>25421</v>
      </c>
      <c r="M58" s="85">
        <v>46796.637999999999</v>
      </c>
      <c r="N58" s="78">
        <f t="shared" si="0"/>
        <v>0.20793023385677259</v>
      </c>
      <c r="O58" s="70">
        <v>24404840.436000001</v>
      </c>
      <c r="P58" s="71">
        <v>1634985.997</v>
      </c>
      <c r="Q58" s="71">
        <v>1421157.425</v>
      </c>
      <c r="R58" s="71">
        <v>943062.16200000001</v>
      </c>
      <c r="S58" s="71">
        <v>0</v>
      </c>
      <c r="T58" s="71">
        <v>24032.114000000001</v>
      </c>
      <c r="U58" s="71">
        <v>12222.290999999999</v>
      </c>
      <c r="V58" s="71">
        <v>38610.851999999999</v>
      </c>
      <c r="W58" s="71">
        <v>2037.127</v>
      </c>
      <c r="X58" s="71">
        <v>37927.538</v>
      </c>
      <c r="Y58" s="71">
        <v>35835.074999999997</v>
      </c>
      <c r="Z58" s="71">
        <v>0</v>
      </c>
      <c r="AA58" s="71">
        <v>0</v>
      </c>
      <c r="AB58" s="71">
        <v>0</v>
      </c>
      <c r="AC58" s="86">
        <v>0</v>
      </c>
    </row>
    <row r="59" spans="1:29" s="32" customForma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94"/>
      <c r="M59" s="36"/>
      <c r="N59" s="4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</row>
    <row r="60" spans="1:29" s="32" customFormat="1" ht="17" thickBot="1" x14ac:dyDescent="0.25">
      <c r="A60" s="35" t="s">
        <v>222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94"/>
      <c r="M60" s="36"/>
      <c r="N60" s="4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</row>
    <row r="61" spans="1:29" s="32" customFormat="1" ht="17" thickBot="1" x14ac:dyDescent="0.25">
      <c r="A61" s="60" t="s">
        <v>223</v>
      </c>
      <c r="B61" s="61" t="s">
        <v>165</v>
      </c>
      <c r="C61" s="62" t="s">
        <v>213</v>
      </c>
      <c r="D61" s="62" t="s">
        <v>167</v>
      </c>
      <c r="E61" s="62"/>
      <c r="F61" s="40" t="s">
        <v>169</v>
      </c>
      <c r="G61" s="41" t="s">
        <v>170</v>
      </c>
      <c r="H61" s="41" t="s">
        <v>105</v>
      </c>
      <c r="I61" s="41" t="s">
        <v>171</v>
      </c>
      <c r="J61" s="41" t="s">
        <v>172</v>
      </c>
      <c r="K61" s="41" t="s">
        <v>106</v>
      </c>
      <c r="L61" s="98" t="s">
        <v>173</v>
      </c>
      <c r="M61" s="41" t="s">
        <v>174</v>
      </c>
      <c r="N61" s="41" t="s">
        <v>175</v>
      </c>
      <c r="O61" s="40" t="s">
        <v>176</v>
      </c>
      <c r="P61" s="41" t="s">
        <v>177</v>
      </c>
      <c r="Q61" s="41" t="s">
        <v>178</v>
      </c>
      <c r="R61" s="41" t="s">
        <v>179</v>
      </c>
      <c r="S61" s="41" t="s">
        <v>180</v>
      </c>
      <c r="T61" s="41" t="s">
        <v>181</v>
      </c>
      <c r="U61" s="41" t="s">
        <v>182</v>
      </c>
      <c r="V61" s="41" t="s">
        <v>183</v>
      </c>
      <c r="W61" s="41" t="s">
        <v>184</v>
      </c>
      <c r="X61" s="41" t="s">
        <v>185</v>
      </c>
      <c r="Y61" s="41" t="s">
        <v>186</v>
      </c>
      <c r="Z61" s="41" t="s">
        <v>187</v>
      </c>
      <c r="AA61" s="41" t="s">
        <v>188</v>
      </c>
      <c r="AB61" s="41" t="s">
        <v>189</v>
      </c>
      <c r="AC61" s="75" t="s">
        <v>190</v>
      </c>
    </row>
    <row r="62" spans="1:29" s="32" customFormat="1" ht="15.75" customHeight="1" x14ac:dyDescent="0.2">
      <c r="A62" s="72" t="s">
        <v>224</v>
      </c>
      <c r="B62" s="56">
        <v>2.6286999999999998</v>
      </c>
      <c r="C62" s="65" t="s">
        <v>225</v>
      </c>
      <c r="D62" s="65" t="s">
        <v>226</v>
      </c>
      <c r="E62" s="65" t="s">
        <v>227</v>
      </c>
      <c r="F62" s="66">
        <v>9348739.477</v>
      </c>
      <c r="G62" s="67">
        <v>2805279.6680000001</v>
      </c>
      <c r="H62" s="67">
        <v>2115453.1529999999</v>
      </c>
      <c r="I62" s="67">
        <v>3539513.1239999998</v>
      </c>
      <c r="J62" s="67">
        <v>6060159.4179999996</v>
      </c>
      <c r="K62" s="67">
        <v>467160.81699999998</v>
      </c>
      <c r="L62" s="99">
        <v>212902.209</v>
      </c>
      <c r="M62" s="67">
        <v>763918.89800000004</v>
      </c>
      <c r="N62" s="76">
        <f>L62/(L62+K62)</f>
        <v>0.31306246753664863</v>
      </c>
      <c r="O62" s="66">
        <v>11300597.265000001</v>
      </c>
      <c r="P62" s="67">
        <v>208297.21100000001</v>
      </c>
      <c r="Q62" s="67">
        <v>156144.30100000001</v>
      </c>
      <c r="R62" s="67">
        <v>213951.16099999999</v>
      </c>
      <c r="S62" s="67">
        <v>272323.255</v>
      </c>
      <c r="T62" s="67">
        <v>0</v>
      </c>
      <c r="U62" s="67">
        <v>0</v>
      </c>
      <c r="V62" s="67">
        <v>0</v>
      </c>
      <c r="W62" s="67">
        <v>0</v>
      </c>
      <c r="X62" s="67">
        <v>0</v>
      </c>
      <c r="Y62" s="67">
        <v>0</v>
      </c>
      <c r="Z62" s="67">
        <v>0</v>
      </c>
      <c r="AA62" s="67">
        <v>0</v>
      </c>
      <c r="AB62" s="67">
        <v>0</v>
      </c>
      <c r="AC62" s="84">
        <v>0</v>
      </c>
    </row>
    <row r="63" spans="1:29" s="32" customFormat="1" x14ac:dyDescent="0.2">
      <c r="A63" s="72" t="s">
        <v>224</v>
      </c>
      <c r="B63" s="57">
        <v>2.6286999999999998</v>
      </c>
      <c r="C63" s="65" t="s">
        <v>228</v>
      </c>
      <c r="D63" s="65" t="s">
        <v>226</v>
      </c>
      <c r="E63" s="65" t="s">
        <v>227</v>
      </c>
      <c r="F63" s="66">
        <v>5760031.8880000003</v>
      </c>
      <c r="G63" s="67">
        <v>1447270.865</v>
      </c>
      <c r="H63" s="67">
        <v>1418236.0560000001</v>
      </c>
      <c r="I63" s="67">
        <v>1530650.389</v>
      </c>
      <c r="J63" s="67">
        <v>3475579.1</v>
      </c>
      <c r="K63" s="67">
        <v>59654.074999999997</v>
      </c>
      <c r="L63" s="99">
        <v>50095.235999999997</v>
      </c>
      <c r="M63" s="67">
        <v>477116.603</v>
      </c>
      <c r="N63" s="76">
        <f t="shared" ref="N63:N70" si="1">L63/(L63+K63)</f>
        <v>0.45645148514873141</v>
      </c>
      <c r="O63" s="66">
        <v>2473716.7289999998</v>
      </c>
      <c r="P63" s="67">
        <v>641813.32999999996</v>
      </c>
      <c r="Q63" s="67">
        <v>11031.96</v>
      </c>
      <c r="R63" s="67">
        <v>23691.398000000001</v>
      </c>
      <c r="S63" s="67">
        <v>122693.258</v>
      </c>
      <c r="T63" s="67">
        <v>0</v>
      </c>
      <c r="U63" s="67">
        <v>0</v>
      </c>
      <c r="V63" s="67">
        <v>0</v>
      </c>
      <c r="W63" s="67">
        <v>0</v>
      </c>
      <c r="X63" s="67">
        <v>0</v>
      </c>
      <c r="Y63" s="67">
        <v>0</v>
      </c>
      <c r="Z63" s="67">
        <v>0</v>
      </c>
      <c r="AA63" s="67">
        <v>0</v>
      </c>
      <c r="AB63" s="67">
        <v>0</v>
      </c>
      <c r="AC63" s="84">
        <v>0</v>
      </c>
    </row>
    <row r="64" spans="1:29" s="32" customFormat="1" x14ac:dyDescent="0.2">
      <c r="A64" s="72" t="s">
        <v>229</v>
      </c>
      <c r="B64" s="57">
        <v>-0.34449999999999997</v>
      </c>
      <c r="C64" s="65" t="s">
        <v>230</v>
      </c>
      <c r="D64" s="65" t="s">
        <v>231</v>
      </c>
      <c r="E64" s="65" t="s">
        <v>232</v>
      </c>
      <c r="F64" s="66">
        <v>17924479.644000001</v>
      </c>
      <c r="G64" s="67">
        <v>3561977.8620000002</v>
      </c>
      <c r="H64" s="67">
        <v>3100384.2549999999</v>
      </c>
      <c r="I64" s="67">
        <v>5835252.5640000002</v>
      </c>
      <c r="J64" s="67">
        <v>14048034.437000001</v>
      </c>
      <c r="K64" s="67">
        <v>289810.53700000001</v>
      </c>
      <c r="L64" s="99">
        <v>149206.57699999999</v>
      </c>
      <c r="M64" s="67">
        <v>977533.21799999999</v>
      </c>
      <c r="N64" s="76">
        <f t="shared" si="1"/>
        <v>0.33986505819907509</v>
      </c>
      <c r="O64" s="66">
        <v>34922634.214000002</v>
      </c>
      <c r="P64" s="67">
        <v>4043877.159</v>
      </c>
      <c r="Q64" s="67">
        <v>61342.34</v>
      </c>
      <c r="R64" s="67">
        <v>319091.29100000003</v>
      </c>
      <c r="S64" s="67">
        <v>1133949.608</v>
      </c>
      <c r="T64" s="67">
        <v>0</v>
      </c>
      <c r="U64" s="67">
        <v>0</v>
      </c>
      <c r="V64" s="67">
        <v>0</v>
      </c>
      <c r="W64" s="67">
        <v>0</v>
      </c>
      <c r="X64" s="67">
        <v>0</v>
      </c>
      <c r="Y64" s="67">
        <v>0</v>
      </c>
      <c r="Z64" s="67">
        <v>0</v>
      </c>
      <c r="AA64" s="67">
        <v>0</v>
      </c>
      <c r="AB64" s="67">
        <v>0</v>
      </c>
      <c r="AC64" s="84">
        <v>0</v>
      </c>
    </row>
    <row r="65" spans="1:29" s="32" customFormat="1" x14ac:dyDescent="0.2">
      <c r="A65" s="72" t="s">
        <v>229</v>
      </c>
      <c r="B65" s="57">
        <v>-0.34449999999999997</v>
      </c>
      <c r="C65" s="65" t="s">
        <v>233</v>
      </c>
      <c r="D65" s="65" t="s">
        <v>231</v>
      </c>
      <c r="E65" s="65" t="s">
        <v>232</v>
      </c>
      <c r="F65" s="66">
        <v>1094880.0900000001</v>
      </c>
      <c r="G65" s="67">
        <v>1890690.091</v>
      </c>
      <c r="H65" s="67">
        <v>713298.81299999997</v>
      </c>
      <c r="I65" s="67">
        <v>1620004.5560000001</v>
      </c>
      <c r="J65" s="67">
        <v>1927252.47</v>
      </c>
      <c r="K65" s="67">
        <v>205649.66099999999</v>
      </c>
      <c r="L65" s="99">
        <v>76647.612999999998</v>
      </c>
      <c r="M65" s="67">
        <v>147893.03599999999</v>
      </c>
      <c r="N65" s="76">
        <f t="shared" si="1"/>
        <v>0.27151382623694764</v>
      </c>
      <c r="O65" s="66">
        <v>15762716.329</v>
      </c>
      <c r="P65" s="67">
        <v>917504.08900000004</v>
      </c>
      <c r="Q65" s="67">
        <v>107082.78599999999</v>
      </c>
      <c r="R65" s="67">
        <v>331968.56099999999</v>
      </c>
      <c r="S65" s="67">
        <v>262522.44199999998</v>
      </c>
      <c r="T65" s="67">
        <v>0</v>
      </c>
      <c r="U65" s="67">
        <v>0</v>
      </c>
      <c r="V65" s="67">
        <v>0</v>
      </c>
      <c r="W65" s="67">
        <v>0</v>
      </c>
      <c r="X65" s="67">
        <v>0</v>
      </c>
      <c r="Y65" s="67">
        <v>0</v>
      </c>
      <c r="Z65" s="67">
        <v>0</v>
      </c>
      <c r="AA65" s="67">
        <v>0</v>
      </c>
      <c r="AB65" s="67">
        <v>0</v>
      </c>
      <c r="AC65" s="84">
        <v>0</v>
      </c>
    </row>
    <row r="66" spans="1:29" s="32" customFormat="1" x14ac:dyDescent="0.2">
      <c r="A66" s="72" t="s">
        <v>229</v>
      </c>
      <c r="B66" s="57">
        <v>-0.34449999999999997</v>
      </c>
      <c r="C66" s="65" t="s">
        <v>234</v>
      </c>
      <c r="D66" s="65" t="s">
        <v>231</v>
      </c>
      <c r="E66" s="65" t="s">
        <v>232</v>
      </c>
      <c r="F66" s="66">
        <v>9521071.1659999993</v>
      </c>
      <c r="G66" s="67">
        <v>1985335.831</v>
      </c>
      <c r="H66" s="67">
        <v>2044216.2660000001</v>
      </c>
      <c r="I66" s="67">
        <v>3057717.0520000001</v>
      </c>
      <c r="J66" s="67">
        <v>6500957.3480000002</v>
      </c>
      <c r="K66" s="67">
        <v>100628.18799999999</v>
      </c>
      <c r="L66" s="99">
        <v>79084.661999999997</v>
      </c>
      <c r="M66" s="67">
        <v>633987.66200000001</v>
      </c>
      <c r="N66" s="76">
        <f t="shared" si="1"/>
        <v>0.4400612532715385</v>
      </c>
      <c r="O66" s="66">
        <v>10036756.345000001</v>
      </c>
      <c r="P66" s="67">
        <v>1657103.58</v>
      </c>
      <c r="Q66" s="67">
        <v>33934.544999999998</v>
      </c>
      <c r="R66" s="67">
        <v>133801.024</v>
      </c>
      <c r="S66" s="67">
        <v>408194.37599999999</v>
      </c>
      <c r="T66" s="67">
        <v>0</v>
      </c>
      <c r="U66" s="67">
        <v>0</v>
      </c>
      <c r="V66" s="67">
        <v>0</v>
      </c>
      <c r="W66" s="67">
        <v>0</v>
      </c>
      <c r="X66" s="67">
        <v>0</v>
      </c>
      <c r="Y66" s="67">
        <v>0</v>
      </c>
      <c r="Z66" s="67">
        <v>0</v>
      </c>
      <c r="AA66" s="67">
        <v>0</v>
      </c>
      <c r="AB66" s="67">
        <v>0</v>
      </c>
      <c r="AC66" s="84">
        <v>0</v>
      </c>
    </row>
    <row r="67" spans="1:29" s="32" customFormat="1" x14ac:dyDescent="0.2">
      <c r="A67" s="72" t="s">
        <v>235</v>
      </c>
      <c r="B67" s="57">
        <v>4.1024000000000003</v>
      </c>
      <c r="C67" s="65" t="s">
        <v>236</v>
      </c>
      <c r="D67" s="65" t="s">
        <v>237</v>
      </c>
      <c r="E67" s="65" t="s">
        <v>238</v>
      </c>
      <c r="F67" s="66">
        <v>64103379.914999999</v>
      </c>
      <c r="G67" s="67">
        <v>8777665.7929999996</v>
      </c>
      <c r="H67" s="67">
        <v>6588958.5839999998</v>
      </c>
      <c r="I67" s="67">
        <v>10788704.495999999</v>
      </c>
      <c r="J67" s="67">
        <v>17290275.763</v>
      </c>
      <c r="K67" s="67">
        <v>254183.478</v>
      </c>
      <c r="L67" s="99">
        <v>226056.32500000001</v>
      </c>
      <c r="M67" s="67">
        <v>1793199.4210000001</v>
      </c>
      <c r="N67" s="76">
        <f t="shared" si="1"/>
        <v>0.47071551251656668</v>
      </c>
      <c r="O67" s="66">
        <v>44035725.517999999</v>
      </c>
      <c r="P67" s="67">
        <v>6450948.7970000003</v>
      </c>
      <c r="Q67" s="67">
        <v>152756.505</v>
      </c>
      <c r="R67" s="67">
        <v>201399.799</v>
      </c>
      <c r="S67" s="67">
        <v>2374528.4440000001</v>
      </c>
      <c r="T67" s="67">
        <v>0</v>
      </c>
      <c r="U67" s="67">
        <v>0</v>
      </c>
      <c r="V67" s="67">
        <v>0</v>
      </c>
      <c r="W67" s="67">
        <v>0</v>
      </c>
      <c r="X67" s="67">
        <v>0</v>
      </c>
      <c r="Y67" s="67">
        <v>0</v>
      </c>
      <c r="Z67" s="67">
        <v>0</v>
      </c>
      <c r="AA67" s="67">
        <v>0</v>
      </c>
      <c r="AB67" s="67">
        <v>0</v>
      </c>
      <c r="AC67" s="84">
        <v>0</v>
      </c>
    </row>
    <row r="68" spans="1:29" s="32" customFormat="1" x14ac:dyDescent="0.2">
      <c r="A68" s="72" t="s">
        <v>235</v>
      </c>
      <c r="B68" s="57">
        <v>4.1024000000000003</v>
      </c>
      <c r="C68" s="65" t="s">
        <v>239</v>
      </c>
      <c r="D68" s="65" t="s">
        <v>237</v>
      </c>
      <c r="E68" s="65" t="s">
        <v>238</v>
      </c>
      <c r="F68" s="66">
        <v>12849461.557</v>
      </c>
      <c r="G68" s="67">
        <v>3165615.0729999999</v>
      </c>
      <c r="H68" s="67">
        <v>2752157.014</v>
      </c>
      <c r="I68" s="67">
        <v>3020648.8250000002</v>
      </c>
      <c r="J68" s="67">
        <v>7760140.4859999996</v>
      </c>
      <c r="K68" s="67">
        <v>217270.92199999999</v>
      </c>
      <c r="L68" s="99">
        <v>64702.637000000002</v>
      </c>
      <c r="M68" s="67">
        <v>1156504.9639999999</v>
      </c>
      <c r="N68" s="76">
        <f t="shared" si="1"/>
        <v>0.2294634902274649</v>
      </c>
      <c r="O68" s="66">
        <v>10444038.460999999</v>
      </c>
      <c r="P68" s="67">
        <v>1877099.4280000001</v>
      </c>
      <c r="Q68" s="67">
        <v>150469.106</v>
      </c>
      <c r="R68" s="67">
        <v>183897.96299999999</v>
      </c>
      <c r="S68" s="67">
        <v>546125.95299999998</v>
      </c>
      <c r="T68" s="67">
        <v>0</v>
      </c>
      <c r="U68" s="67">
        <v>0</v>
      </c>
      <c r="V68" s="67">
        <v>0</v>
      </c>
      <c r="W68" s="67">
        <v>0</v>
      </c>
      <c r="X68" s="67">
        <v>0</v>
      </c>
      <c r="Y68" s="67">
        <v>0</v>
      </c>
      <c r="Z68" s="67">
        <v>0</v>
      </c>
      <c r="AA68" s="67">
        <v>0</v>
      </c>
      <c r="AB68" s="67">
        <v>0</v>
      </c>
      <c r="AC68" s="84">
        <v>0</v>
      </c>
    </row>
    <row r="69" spans="1:29" s="32" customFormat="1" ht="17" x14ac:dyDescent="0.2">
      <c r="A69" s="72" t="s">
        <v>240</v>
      </c>
      <c r="B69" s="57">
        <v>2.4386999999999999</v>
      </c>
      <c r="C69" s="65" t="s">
        <v>241</v>
      </c>
      <c r="D69" s="65" t="s">
        <v>226</v>
      </c>
      <c r="E69" s="65" t="s">
        <v>227</v>
      </c>
      <c r="F69" s="66">
        <v>8847030.7949999999</v>
      </c>
      <c r="G69" s="67">
        <v>2210763.3620000002</v>
      </c>
      <c r="H69" s="67">
        <v>2085839.469</v>
      </c>
      <c r="I69" s="67">
        <v>2726178.3429999999</v>
      </c>
      <c r="J69" s="67">
        <v>4511289.9929999998</v>
      </c>
      <c r="K69" s="67">
        <v>170134.07500000001</v>
      </c>
      <c r="L69" s="143" t="s">
        <v>242</v>
      </c>
      <c r="M69" s="67">
        <v>342508.59100000001</v>
      </c>
      <c r="N69" s="76"/>
      <c r="O69" s="66">
        <v>11823486.593</v>
      </c>
      <c r="P69" s="67">
        <v>789075.21499999997</v>
      </c>
      <c r="Q69" s="67">
        <v>72792.63</v>
      </c>
      <c r="R69" s="67">
        <v>59891.718999999997</v>
      </c>
      <c r="S69" s="67">
        <v>277230.614</v>
      </c>
      <c r="T69" s="67">
        <v>0</v>
      </c>
      <c r="U69" s="67">
        <v>0</v>
      </c>
      <c r="V69" s="67">
        <v>0</v>
      </c>
      <c r="W69" s="67">
        <v>0</v>
      </c>
      <c r="X69" s="67">
        <v>0</v>
      </c>
      <c r="Y69" s="67">
        <v>0</v>
      </c>
      <c r="Z69" s="67">
        <v>0</v>
      </c>
      <c r="AA69" s="67">
        <v>0</v>
      </c>
      <c r="AB69" s="67">
        <v>0</v>
      </c>
      <c r="AC69" s="84">
        <v>0</v>
      </c>
    </row>
    <row r="70" spans="1:29" s="32" customFormat="1" ht="17" thickBot="1" x14ac:dyDescent="0.25">
      <c r="A70" s="73" t="s">
        <v>243</v>
      </c>
      <c r="B70" s="59">
        <v>4.8323999999999998</v>
      </c>
      <c r="C70" s="69" t="s">
        <v>244</v>
      </c>
      <c r="D70" s="69" t="s">
        <v>237</v>
      </c>
      <c r="E70" s="69" t="s">
        <v>238</v>
      </c>
      <c r="F70" s="70">
        <v>30917991.598000001</v>
      </c>
      <c r="G70" s="71">
        <v>5449787.3169999998</v>
      </c>
      <c r="H70" s="71">
        <v>2770571.5529999998</v>
      </c>
      <c r="I70" s="71">
        <v>4142461.4559999998</v>
      </c>
      <c r="J70" s="71">
        <v>5103818.6320000002</v>
      </c>
      <c r="K70" s="71">
        <v>427012.25900000002</v>
      </c>
      <c r="L70" s="100">
        <v>75078.218999999997</v>
      </c>
      <c r="M70" s="71">
        <v>295794.04399999999</v>
      </c>
      <c r="N70" s="78">
        <f t="shared" si="1"/>
        <v>0.1495312544047091</v>
      </c>
      <c r="O70" s="70">
        <v>37708150.221000001</v>
      </c>
      <c r="P70" s="71">
        <v>2486270.233</v>
      </c>
      <c r="Q70" s="71">
        <v>261105.54399999999</v>
      </c>
      <c r="R70" s="71">
        <v>870185.84400000004</v>
      </c>
      <c r="S70" s="71">
        <v>927255.04000000004</v>
      </c>
      <c r="T70" s="71">
        <v>0</v>
      </c>
      <c r="U70" s="71">
        <v>0</v>
      </c>
      <c r="V70" s="71">
        <v>0</v>
      </c>
      <c r="W70" s="71">
        <v>0</v>
      </c>
      <c r="X70" s="71">
        <v>0</v>
      </c>
      <c r="Y70" s="71">
        <v>0</v>
      </c>
      <c r="Z70" s="71">
        <v>0</v>
      </c>
      <c r="AA70" s="71">
        <v>0</v>
      </c>
      <c r="AB70" s="71">
        <v>0</v>
      </c>
      <c r="AC70" s="86">
        <v>0</v>
      </c>
    </row>
    <row r="71" spans="1:29" s="32" customFormat="1" x14ac:dyDescent="0.2">
      <c r="E71" s="34"/>
      <c r="F71" s="34"/>
      <c r="G71" s="34"/>
      <c r="H71" s="34"/>
      <c r="I71" s="34"/>
      <c r="J71" s="34"/>
      <c r="K71" s="34"/>
    </row>
  </sheetData>
  <mergeCells count="3">
    <mergeCell ref="O2:AC2"/>
    <mergeCell ref="A1:E1"/>
    <mergeCell ref="K1:M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GDGT Data</vt:lpstr>
      <vt:lpstr>iGDGTs in peats</vt:lpstr>
      <vt:lpstr>Lignite crenarchaeol</vt:lpstr>
    </vt:vector>
  </TitlesOfParts>
  <Company>Utrecht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Joost Frieling</dc:creator>
  <cp:lastModifiedBy>Microsoft Office User</cp:lastModifiedBy>
  <dcterms:created xsi:type="dcterms:W3CDTF">2020-02-03T09:33:26Z</dcterms:created>
  <dcterms:modified xsi:type="dcterms:W3CDTF">2020-02-03T17:00:23Z</dcterms:modified>
</cp:coreProperties>
</file>